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5480" windowHeight="7995"/>
  </bookViews>
  <sheets>
    <sheet name="Командное первенство" sheetId="1" r:id="rId1"/>
    <sheet name="Личное первенство" sheetId="2" r:id="rId2"/>
  </sheets>
  <definedNames>
    <definedName name="_xlnm.Print_Area" localSheetId="0">'Командное первенство'!$A$2:$AB$19</definedName>
    <definedName name="_xlnm.Print_Area" localSheetId="1">'Личное первенство'!$A$2:$O$38</definedName>
  </definedNames>
  <calcPr calcId="145621"/>
</workbook>
</file>

<file path=xl/calcChain.xml><?xml version="1.0" encoding="utf-8"?>
<calcChain xmlns="http://schemas.openxmlformats.org/spreadsheetml/2006/main">
  <c r="N12" i="2" l="1"/>
  <c r="O12" i="2" s="1"/>
  <c r="N20" i="2"/>
  <c r="O20" i="2" s="1"/>
  <c r="O9" i="2"/>
  <c r="N9" i="2"/>
  <c r="O8" i="2"/>
  <c r="N8" i="2"/>
  <c r="O17" i="2"/>
  <c r="N17" i="2"/>
  <c r="Z5" i="1"/>
  <c r="Z21" i="1" l="1"/>
  <c r="AA21" i="1" s="1"/>
  <c r="AB21" i="1" s="1"/>
  <c r="P21" i="1"/>
  <c r="AA20" i="1"/>
  <c r="Z20" i="1"/>
  <c r="P20" i="1"/>
  <c r="Z15" i="1"/>
  <c r="AA15" i="1" s="1"/>
  <c r="P15" i="1"/>
  <c r="Z18" i="1"/>
  <c r="AA18" i="1" s="1"/>
  <c r="P18" i="1"/>
  <c r="Z19" i="1"/>
  <c r="AA19" i="1" s="1"/>
  <c r="P19" i="1"/>
  <c r="Z16" i="1"/>
  <c r="AA16" i="1" s="1"/>
  <c r="AB16" i="1" s="1"/>
  <c r="P16" i="1"/>
  <c r="Z13" i="1"/>
  <c r="AA13" i="1" s="1"/>
  <c r="AB13" i="1" s="1"/>
  <c r="P13" i="1"/>
  <c r="Z10" i="1"/>
  <c r="AA10" i="1" s="1"/>
  <c r="AB10" i="1" s="1"/>
  <c r="P10" i="1"/>
  <c r="Z11" i="1"/>
  <c r="AA11" i="1" s="1"/>
  <c r="AB11" i="1" s="1"/>
  <c r="P11" i="1"/>
  <c r="AA14" i="1"/>
  <c r="Z14" i="1"/>
  <c r="P14" i="1"/>
  <c r="Z9" i="1"/>
  <c r="AA9" i="1" s="1"/>
  <c r="P9" i="1"/>
  <c r="Z17" i="1"/>
  <c r="AA17" i="1" s="1"/>
  <c r="P17" i="1"/>
  <c r="AA5" i="1"/>
  <c r="P5" i="1"/>
  <c r="Z8" i="1"/>
  <c r="AA8" i="1" s="1"/>
  <c r="AB8" i="1" s="1"/>
  <c r="P8" i="1"/>
  <c r="AA12" i="1"/>
  <c r="AB12" i="1" s="1"/>
  <c r="P12" i="1"/>
  <c r="Z4" i="1"/>
  <c r="AA4" i="1" s="1"/>
  <c r="AB4" i="1" s="1"/>
  <c r="P4" i="1"/>
  <c r="AA6" i="1"/>
  <c r="Z6" i="1"/>
  <c r="P6" i="1"/>
  <c r="Z7" i="1"/>
  <c r="AA7" i="1" s="1"/>
  <c r="P7" i="1"/>
  <c r="Z3" i="1"/>
  <c r="AA3" i="1" s="1"/>
  <c r="P3" i="1"/>
  <c r="O64" i="2"/>
  <c r="N36" i="2"/>
  <c r="O36" i="2" s="1"/>
  <c r="N35" i="2"/>
  <c r="O35" i="2" s="1"/>
  <c r="N34" i="2"/>
  <c r="O34" i="2" s="1"/>
  <c r="O33" i="2"/>
  <c r="N33" i="2"/>
  <c r="O32" i="2"/>
  <c r="N32" i="2"/>
  <c r="O31" i="2"/>
  <c r="N31" i="2"/>
  <c r="O30" i="2"/>
  <c r="N30" i="2"/>
  <c r="O29" i="2"/>
  <c r="N29" i="2"/>
  <c r="O28" i="2"/>
  <c r="N28" i="2"/>
  <c r="O27" i="2"/>
  <c r="N27" i="2"/>
  <c r="O63" i="2"/>
  <c r="N63" i="2"/>
  <c r="O26" i="2"/>
  <c r="N26" i="2"/>
  <c r="O25" i="2"/>
  <c r="N25" i="2"/>
  <c r="O24" i="2"/>
  <c r="N24" i="2"/>
  <c r="O23" i="2"/>
  <c r="N23" i="2"/>
  <c r="O22" i="2"/>
  <c r="N22" i="2"/>
  <c r="O21" i="2"/>
  <c r="N21" i="2"/>
  <c r="O19" i="2"/>
  <c r="N19" i="2"/>
  <c r="O18" i="2"/>
  <c r="N18" i="2"/>
  <c r="O62" i="2"/>
  <c r="N62" i="2"/>
  <c r="O61" i="2"/>
  <c r="N61" i="2"/>
  <c r="O16" i="2"/>
  <c r="N16" i="2"/>
  <c r="O60" i="2"/>
  <c r="N60" i="2"/>
  <c r="O59" i="2"/>
  <c r="N59" i="2"/>
  <c r="O58" i="2"/>
  <c r="N58" i="2"/>
  <c r="O15" i="2"/>
  <c r="N15" i="2"/>
  <c r="O14" i="2"/>
  <c r="N14" i="2"/>
  <c r="O57" i="2"/>
  <c r="N57" i="2"/>
  <c r="O56" i="2"/>
  <c r="N56" i="2"/>
  <c r="O13" i="2"/>
  <c r="N13" i="2"/>
  <c r="O55" i="2"/>
  <c r="N55" i="2"/>
  <c r="O54" i="2"/>
  <c r="N54" i="2"/>
  <c r="O11" i="2"/>
  <c r="N11" i="2"/>
  <c r="O53" i="2"/>
  <c r="N53" i="2"/>
  <c r="O10" i="2"/>
  <c r="N10" i="2"/>
  <c r="O52" i="2"/>
  <c r="N52" i="2"/>
  <c r="O7" i="2"/>
  <c r="N7" i="2"/>
  <c r="O6" i="2"/>
  <c r="N6" i="2"/>
  <c r="O51" i="2"/>
  <c r="N51" i="2"/>
  <c r="O5" i="2"/>
  <c r="N5" i="2"/>
  <c r="O50" i="2"/>
  <c r="N50" i="2"/>
  <c r="O49" i="2"/>
  <c r="N49" i="2"/>
  <c r="O48" i="2"/>
  <c r="N48" i="2"/>
  <c r="O4" i="2"/>
  <c r="N4" i="2"/>
  <c r="O47" i="2"/>
  <c r="N47" i="2"/>
  <c r="O46" i="2"/>
  <c r="N46" i="2"/>
  <c r="O3" i="2"/>
  <c r="N3" i="2"/>
  <c r="O45" i="2"/>
  <c r="N45" i="2"/>
  <c r="O44" i="2"/>
  <c r="N44" i="2"/>
  <c r="O43" i="2"/>
  <c r="N43" i="2"/>
  <c r="O42" i="2"/>
  <c r="N42" i="2"/>
  <c r="O41" i="2"/>
  <c r="N41" i="2"/>
  <c r="O39" i="2"/>
  <c r="N39" i="2"/>
  <c r="O40" i="2"/>
  <c r="N40" i="2"/>
  <c r="O38" i="2"/>
  <c r="N38" i="2"/>
  <c r="AB3" i="1" l="1"/>
  <c r="AB7" i="1"/>
  <c r="AB5" i="1"/>
  <c r="AB17" i="1"/>
  <c r="AB9" i="1"/>
  <c r="AB19" i="1"/>
  <c r="AB18" i="1"/>
  <c r="AB15" i="1"/>
  <c r="AB6" i="1"/>
  <c r="AB14" i="1"/>
  <c r="AB20" i="1"/>
</calcChain>
</file>

<file path=xl/sharedStrings.xml><?xml version="1.0" encoding="utf-8"?>
<sst xmlns="http://schemas.openxmlformats.org/spreadsheetml/2006/main" count="261" uniqueCount="215">
  <si>
    <t>ЧОПЛ</t>
  </si>
  <si>
    <t>РЛ</t>
  </si>
  <si>
    <t>Черняховск</t>
  </si>
  <si>
    <t>Алтухова Анна</t>
  </si>
  <si>
    <t>Сумма</t>
  </si>
  <si>
    <t>Квадрат</t>
  </si>
  <si>
    <t>УФМЛ</t>
  </si>
  <si>
    <t>548 Москва</t>
  </si>
  <si>
    <t>лицей №142</t>
  </si>
  <si>
    <t>Гимназия №323</t>
  </si>
  <si>
    <t>ПНЛ 145</t>
  </si>
  <si>
    <t>ПНЛ №145</t>
  </si>
  <si>
    <t>Русанівський ліцей</t>
  </si>
  <si>
    <t>Русановский лицей</t>
  </si>
  <si>
    <t>Гімназія "Києво-Могилянський колегіум"</t>
  </si>
  <si>
    <t>СШ №132</t>
  </si>
  <si>
    <t>Специализованная школа №112</t>
  </si>
  <si>
    <t>Лицей №208</t>
  </si>
  <si>
    <t>НВК № 240 "Социум", г.Киев</t>
  </si>
  <si>
    <t>лицей 208</t>
  </si>
  <si>
    <t>СЗШ 309 м.Києва</t>
  </si>
  <si>
    <t>лицей № 142</t>
  </si>
  <si>
    <t>ліцей №208</t>
  </si>
  <si>
    <t>СЗШ №182</t>
  </si>
  <si>
    <t>ШСД София</t>
  </si>
  <si>
    <t>Гимназия №179</t>
  </si>
  <si>
    <t>СОШ №160</t>
  </si>
  <si>
    <t>сш. №195</t>
  </si>
  <si>
    <t>ссзш №312</t>
  </si>
  <si>
    <t>НТУУ КПИ</t>
  </si>
  <si>
    <t>лідер</t>
  </si>
  <si>
    <t>сш №78</t>
  </si>
  <si>
    <t>171 "Лідер"</t>
  </si>
  <si>
    <t>гимназия № 30 "ЭкоНад"</t>
  </si>
  <si>
    <t>Щулик Дмитрий</t>
  </si>
  <si>
    <t>Лебедев Георгий</t>
  </si>
  <si>
    <t>Хромец Богдан Вадимович</t>
  </si>
  <si>
    <t>Соколов Дмитрий</t>
  </si>
  <si>
    <t>Ефимова Наталия Александровна</t>
  </si>
  <si>
    <t>Диомидов Евгений</t>
  </si>
  <si>
    <t>Єлагін Володимир Олексійович</t>
  </si>
  <si>
    <t>Соколов Юрий</t>
  </si>
  <si>
    <t>Андреев Георгий</t>
  </si>
  <si>
    <t>Табунов Антон</t>
  </si>
  <si>
    <t>Степанюк Мария Олеговна</t>
  </si>
  <si>
    <t>Хасин Марк Игоревич</t>
  </si>
  <si>
    <t>Сироєжін Валерій Валерійович</t>
  </si>
  <si>
    <t>Данилочева Мария</t>
  </si>
  <si>
    <t>Павлюк Вячеслав Сергійович</t>
  </si>
  <si>
    <t>Шатнюк Олег</t>
  </si>
  <si>
    <t>Еникеев Айдар</t>
  </si>
  <si>
    <t>Омельченко Богдан Романович</t>
  </si>
  <si>
    <t>Глуховський Павло Олександрович</t>
  </si>
  <si>
    <t>Гусак Андрей Павлович</t>
  </si>
  <si>
    <t>Братчик София Романовна</t>
  </si>
  <si>
    <t>Ладан Ольга Олександровна</t>
  </si>
  <si>
    <t>Патлатюк Виталий Юриевич</t>
  </si>
  <si>
    <t>Зайчук Илья</t>
  </si>
  <si>
    <t>Шашков Владислав Константинович</t>
  </si>
  <si>
    <t>Братчик Богдана Романовна</t>
  </si>
  <si>
    <t>Вернигора Даниил Антонович</t>
  </si>
  <si>
    <t>Максименко Арсений Николаевич</t>
  </si>
  <si>
    <t>Найденов Роман Константинович</t>
  </si>
  <si>
    <t>Зузяк Анжела Борисівна</t>
  </si>
  <si>
    <t>Рябушев Ефим</t>
  </si>
  <si>
    <t>Васильчишина Анастасия Владимировна</t>
  </si>
  <si>
    <t>Криворучко Данил</t>
  </si>
  <si>
    <t>Дмитренко Віталій Павлович</t>
  </si>
  <si>
    <t xml:space="preserve">Кошиль Михаил Сергеевич </t>
  </si>
  <si>
    <t>Бездушный Всеволод Игоревич</t>
  </si>
  <si>
    <t>Лисник Александр Александрович</t>
  </si>
  <si>
    <t>Хромец Снежана Вадимовна</t>
  </si>
  <si>
    <t>Шерстюк Артемий</t>
  </si>
  <si>
    <t>Лавренов Нестор Олександрович</t>
  </si>
  <si>
    <t>Сысоева Вера</t>
  </si>
  <si>
    <t>Бородин Андрей Владимирович</t>
  </si>
  <si>
    <t>Любарская София Владимировна</t>
  </si>
  <si>
    <t>Москальков Антон Антонович</t>
  </si>
  <si>
    <t>Ковальчук Владислав Николаевич</t>
  </si>
  <si>
    <t>Ерёмина Александра Дмитриевна</t>
  </si>
  <si>
    <t>Трофименко Павел Петрович</t>
  </si>
  <si>
    <t>Цымбаленко Владислав Олегович</t>
  </si>
  <si>
    <t>Пахомов Алексей Сергеевич</t>
  </si>
  <si>
    <t>Вовк Богдана Александровна</t>
  </si>
  <si>
    <t>Козаровицкая Полина Евгеньевна</t>
  </si>
  <si>
    <t>Ковіка Діана Петрівна</t>
  </si>
  <si>
    <t>Тарасюк Даніїл Михайлович</t>
  </si>
  <si>
    <t>Гутцайт Элина Вадимовна</t>
  </si>
  <si>
    <t>Елипашев Михаил Михайлович</t>
  </si>
  <si>
    <t>Скубенка Карина Валерьевна</t>
  </si>
  <si>
    <t>Музыка Марк Сергеевич</t>
  </si>
  <si>
    <t>Стахурська Інга Максимівна</t>
  </si>
  <si>
    <t>Лавриненко Верника Александровна</t>
  </si>
  <si>
    <t>Лаврентьев Владислав Виталиевич</t>
  </si>
  <si>
    <t>Франчук Иван</t>
  </si>
  <si>
    <t>Учитель</t>
  </si>
  <si>
    <t>Куклева Людмила Григорьевна</t>
  </si>
  <si>
    <t>Липа Ванда Адольфовна</t>
  </si>
  <si>
    <t>Басов Дмитро Сергійович</t>
  </si>
  <si>
    <t>Басов Дмитрий Сергеевич</t>
  </si>
  <si>
    <t>Баглай О.Ф., Филипповский Г.Б.</t>
  </si>
  <si>
    <t>Харченко Людмила Андріївна</t>
  </si>
  <si>
    <t>Людмила Андріївна Харченко</t>
  </si>
  <si>
    <t>Шамович Александр Анатолиевич</t>
  </si>
  <si>
    <t>Шпак Олена Анатоліївна</t>
  </si>
  <si>
    <t>Добрыдник Мария Моисеевна</t>
  </si>
  <si>
    <t>Рубель Ирина Валентиновна</t>
  </si>
  <si>
    <t>Тимошкевич Виктория Олексеевна</t>
  </si>
  <si>
    <t>Камина Е.А.</t>
  </si>
  <si>
    <t>Гейченко Ладислав Тарасович</t>
  </si>
  <si>
    <t>Малышко Елена Григорьевна</t>
  </si>
  <si>
    <t>Филиповский Г.Б. Михайлик И.В.</t>
  </si>
  <si>
    <t>Масло Наталья Олексаедрівна</t>
  </si>
  <si>
    <t xml:space="preserve">Басов Дмитрий Сергеевич </t>
  </si>
  <si>
    <t>Филиповский Григорий Борисович Харченко Людмила Андреевна</t>
  </si>
  <si>
    <t>Шамович Александр Анатольевич</t>
  </si>
  <si>
    <t>Тертичная Анна Васильевна</t>
  </si>
  <si>
    <t>Тимошкевич Вікторія ОлексіЇвна</t>
  </si>
  <si>
    <t>Семенцова Татьяна Ивановна</t>
  </si>
  <si>
    <t>Соколенко О.Н.</t>
  </si>
  <si>
    <t>Наталич Меланья Петровна</t>
  </si>
  <si>
    <t>Журавльова Ольга Николаевна</t>
  </si>
  <si>
    <t>Иванова Ирина Петровна</t>
  </si>
  <si>
    <t>Петіна Євгенія Олександрівна</t>
  </si>
  <si>
    <t>Филипповский Григорий Борисович и Харченко Людмила Андреевна</t>
  </si>
  <si>
    <t>Терещенко Олена Євгенівна</t>
  </si>
  <si>
    <t>Шамович Олександр Анатолійович</t>
  </si>
  <si>
    <t>Савченко Лилия Васильевна</t>
  </si>
  <si>
    <t>Терещенко О.Э.</t>
  </si>
  <si>
    <t>Семененко Т.В.</t>
  </si>
  <si>
    <t>-</t>
  </si>
  <si>
    <t>Школа</t>
  </si>
  <si>
    <t>Класс</t>
  </si>
  <si>
    <t>ФИО</t>
  </si>
  <si>
    <t>Название</t>
  </si>
  <si>
    <t>Учебное заведение</t>
  </si>
  <si>
    <t>Капитан</t>
  </si>
  <si>
    <t>Трехзначное число</t>
  </si>
  <si>
    <t>Убывает</t>
  </si>
  <si>
    <t>Трехзначное число 2</t>
  </si>
  <si>
    <t>Секции</t>
  </si>
  <si>
    <t>Лабиринт чисел</t>
  </si>
  <si>
    <t>Соединения</t>
  </si>
  <si>
    <t>Квадратная арифметика</t>
  </si>
  <si>
    <t>Запутанные провода</t>
  </si>
  <si>
    <t>Однозначность</t>
  </si>
  <si>
    <t xml:space="preserve">Мозги в томате </t>
  </si>
  <si>
    <t>О.А. Шамович</t>
  </si>
  <si>
    <t>Харченко Дмитрий</t>
  </si>
  <si>
    <t>Драконы</t>
  </si>
  <si>
    <t>Ефим Михайлович Рабинович</t>
  </si>
  <si>
    <t>Гаврилко Женя</t>
  </si>
  <si>
    <t>MadMan</t>
  </si>
  <si>
    <t>Митрофанов Вадим Євгенович</t>
  </si>
  <si>
    <t>Супрунчік</t>
  </si>
  <si>
    <t>Вишеннская Инна Яковлевна</t>
  </si>
  <si>
    <t>Мояк Михаил Юрьевич</t>
  </si>
  <si>
    <t>Эврика</t>
  </si>
  <si>
    <t>Лятамбур К.Н.</t>
  </si>
  <si>
    <t>Карпенко И.О.</t>
  </si>
  <si>
    <t>Квазиантиалгебридофилофобофаги</t>
  </si>
  <si>
    <t>Тимошкевич Виктория Алексеевна</t>
  </si>
  <si>
    <t>Нарцев Денис Юрьевич</t>
  </si>
  <si>
    <t>Рл-овские умы :)</t>
  </si>
  <si>
    <t>Харченко Людмила Андреевна</t>
  </si>
  <si>
    <t>Андрущенко Даниил</t>
  </si>
  <si>
    <t>Эврика (208)</t>
  </si>
  <si>
    <t>Браславская Анжела Лазаревна</t>
  </si>
  <si>
    <t>Жаров Денис</t>
  </si>
  <si>
    <t>Водограй</t>
  </si>
  <si>
    <t>Михайлик Ірина Володимирівна</t>
  </si>
  <si>
    <t>Лапига Александра</t>
  </si>
  <si>
    <t>IQ208</t>
  </si>
  <si>
    <t>Совчук Назарий</t>
  </si>
  <si>
    <t>Янтарная волна</t>
  </si>
  <si>
    <t>Кольчева Ирина Михайловна</t>
  </si>
  <si>
    <t>548 (Москва)</t>
  </si>
  <si>
    <t>Тимохина, Долгалёва А.В.</t>
  </si>
  <si>
    <t>Точилина Саша</t>
  </si>
  <si>
    <t>The Smartest</t>
  </si>
  <si>
    <t>Поляков Роман</t>
  </si>
  <si>
    <t>РЛ7</t>
  </si>
  <si>
    <t>Курбатова София Александровна</t>
  </si>
  <si>
    <t>Nevermore</t>
  </si>
  <si>
    <t>Лясковская Татьяна Юрьевна</t>
  </si>
  <si>
    <t>Тимощук Никита Андреевич</t>
  </si>
  <si>
    <t>REAL знаний</t>
  </si>
  <si>
    <t>Клименко Игорь</t>
  </si>
  <si>
    <t>Чернигов</t>
  </si>
  <si>
    <t>Фіпон Лідія Григорівна</t>
  </si>
  <si>
    <t>Дворецький Владислав</t>
  </si>
  <si>
    <t>Невідомо, але факт</t>
  </si>
  <si>
    <t>Сборная</t>
  </si>
  <si>
    <t>Таран Татьяна</t>
  </si>
  <si>
    <t>Динамо</t>
  </si>
  <si>
    <t>Билецкий Юрий Александрович</t>
  </si>
  <si>
    <t>Богун Иван</t>
  </si>
  <si>
    <t>Буквенный крест</t>
  </si>
  <si>
    <t>Гвозди</t>
  </si>
  <si>
    <t>Пентагон</t>
  </si>
  <si>
    <t>Деревянные модели</t>
  </si>
  <si>
    <t>Жесткие конструкции</t>
  </si>
  <si>
    <t>Танграм</t>
  </si>
  <si>
    <t>Спички</t>
  </si>
  <si>
    <t>Шахматная доска</t>
  </si>
  <si>
    <t>Связанная четверка</t>
  </si>
  <si>
    <t>Проблемы Бонгарда</t>
  </si>
  <si>
    <t>Решетка 4х4</t>
  </si>
  <si>
    <t>Сумма (практика)</t>
  </si>
  <si>
    <t>Сумма (теория)</t>
  </si>
  <si>
    <t>ЭиК</t>
  </si>
  <si>
    <t>Олимпиада по головоломкам Русановского лицея. Младшая лига. 4-7 классы</t>
  </si>
  <si>
    <t>Олимпиада по головоломкам Русановского лицея. Младшая лига. 8 - 10 классы</t>
  </si>
  <si>
    <t>ПНЛ № 145</t>
  </si>
  <si>
    <t>Командная  олимпиада по головоломкам Русановского лицея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</si>
</sst>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3" fillId="0" borderId="3" xfId="0" applyFont="1" applyBorder="1" applyAlignment="1">
      <alignment vertical="center" textRotation="90"/>
    </xf>
    <xf numFmtId="0" fontId="3" fillId="0" borderId="7" xfId="0" applyFont="1" applyBorder="1" applyAlignment="1">
      <alignment vertical="center" textRotation="90"/>
    </xf>
    <xf numFmtId="0" fontId="2" fillId="0" borderId="0" xfId="0" applyFont="1" applyBorder="1"/>
    <xf numFmtId="49" fontId="0" fillId="0" borderId="1" xfId="0" applyNumberFormat="1" applyBorder="1" applyAlignment="1"/>
    <xf numFmtId="0" fontId="0" fillId="0" borderId="4" xfId="0" applyBorder="1"/>
    <xf numFmtId="0" fontId="0" fillId="0" borderId="5" xfId="0" applyBorder="1"/>
    <xf numFmtId="49" fontId="0" fillId="0" borderId="6" xfId="0" applyNumberFormat="1" applyBorder="1" applyAlignment="1"/>
    <xf numFmtId="0" fontId="3" fillId="0" borderId="13" xfId="0" applyFont="1" applyBorder="1" applyAlignment="1">
      <alignment vertical="center" textRotation="90"/>
    </xf>
    <xf numFmtId="0" fontId="0" fillId="0" borderId="14" xfId="0" applyBorder="1"/>
    <xf numFmtId="0" fontId="0" fillId="0" borderId="15" xfId="0" applyBorder="1"/>
    <xf numFmtId="0" fontId="3" fillId="0" borderId="10" xfId="0" applyFont="1" applyBorder="1" applyAlignment="1">
      <alignment vertical="center" textRotation="90"/>
    </xf>
    <xf numFmtId="0" fontId="2" fillId="0" borderId="16" xfId="0" applyFont="1" applyBorder="1" applyAlignment="1">
      <alignment horizontal="center" vertical="center" textRotation="90" wrapText="1" readingOrder="2"/>
    </xf>
    <xf numFmtId="0" fontId="3" fillId="0" borderId="17" xfId="0" applyFont="1" applyBorder="1"/>
    <xf numFmtId="0" fontId="3" fillId="0" borderId="18" xfId="0" applyFont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 textRotation="90"/>
    </xf>
    <xf numFmtId="0" fontId="3" fillId="0" borderId="20" xfId="0" applyFont="1" applyBorder="1" applyAlignment="1">
      <alignment vertical="center" textRotation="90"/>
    </xf>
    <xf numFmtId="0" fontId="3" fillId="0" borderId="21" xfId="0" applyFont="1" applyBorder="1" applyAlignment="1">
      <alignment vertical="center" textRotation="90"/>
    </xf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8" xfId="0" applyFill="1" applyBorder="1"/>
    <xf numFmtId="0" fontId="3" fillId="2" borderId="11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2" borderId="9" xfId="0" applyFill="1" applyBorder="1"/>
    <xf numFmtId="0" fontId="3" fillId="2" borderId="12" xfId="0" applyFont="1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8" xfId="0" applyFill="1" applyBorder="1"/>
    <xf numFmtId="0" fontId="3" fillId="3" borderId="11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Alignment="1">
      <alignment horizontal="center"/>
    </xf>
    <xf numFmtId="0" fontId="0" fillId="3" borderId="9" xfId="0" applyFill="1" applyBorder="1"/>
    <xf numFmtId="0" fontId="3" fillId="3" borderId="12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4" fillId="3" borderId="3" xfId="0" applyFont="1" applyFill="1" applyBorder="1" applyAlignment="1">
      <alignment horizontal="center"/>
    </xf>
    <xf numFmtId="0" fontId="4" fillId="3" borderId="7" xfId="0" applyFont="1" applyFill="1" applyBorder="1"/>
    <xf numFmtId="0" fontId="5" fillId="3" borderId="10" xfId="0" applyFont="1" applyFill="1" applyBorder="1"/>
    <xf numFmtId="0" fontId="4" fillId="3" borderId="4" xfId="0" applyFont="1" applyFill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8" xfId="0" applyFont="1" applyFill="1" applyBorder="1"/>
    <xf numFmtId="0" fontId="5" fillId="3" borderId="1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7" xfId="0" applyFont="1" applyFill="1" applyBorder="1"/>
    <xf numFmtId="0" fontId="5" fillId="2" borderId="10" xfId="0" applyFont="1" applyFill="1" applyBorder="1"/>
    <xf numFmtId="0" fontId="4" fillId="2" borderId="4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/>
    <xf numFmtId="0" fontId="5" fillId="2" borderId="11" xfId="0" applyFont="1" applyFill="1" applyBorder="1"/>
    <xf numFmtId="0" fontId="3" fillId="0" borderId="19" xfId="0" applyFont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textRotation="90" wrapText="1" readingOrder="2"/>
    </xf>
    <xf numFmtId="0" fontId="4" fillId="3" borderId="3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zoomScale="110" zoomScaleNormal="110" workbookViewId="0">
      <selection activeCell="B2" sqref="B2"/>
    </sheetView>
  </sheetViews>
  <sheetFormatPr defaultRowHeight="15.75" x14ac:dyDescent="0.25"/>
  <cols>
    <col min="1" max="1" width="22" customWidth="1"/>
    <col min="2" max="2" width="11.42578125" customWidth="1"/>
    <col min="3" max="4" width="22" hidden="1" customWidth="1"/>
    <col min="5" max="12" width="4.5703125" customWidth="1"/>
    <col min="13" max="13" width="4.140625" customWidth="1"/>
    <col min="14" max="14" width="5.42578125" style="2" customWidth="1"/>
    <col min="15" max="15" width="4.42578125" customWidth="1"/>
    <col min="16" max="22" width="3.85546875" customWidth="1"/>
    <col min="23" max="23" width="5" customWidth="1"/>
    <col min="24" max="24" width="4.85546875" customWidth="1"/>
    <col min="25" max="25" width="3.85546875" customWidth="1"/>
    <col min="26" max="26" width="5.42578125" style="2" customWidth="1"/>
    <col min="27" max="27" width="5.85546875" customWidth="1"/>
    <col min="28" max="28" width="5.7109375" style="3" customWidth="1"/>
    <col min="29" max="29" width="4.140625" customWidth="1"/>
  </cols>
  <sheetData>
    <row r="1" spans="1:28" ht="43.5" customHeight="1" thickBot="1" x14ac:dyDescent="0.3">
      <c r="A1" s="86" t="s">
        <v>214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</row>
    <row r="2" spans="1:28" ht="137.25" customHeight="1" x14ac:dyDescent="0.25">
      <c r="A2" s="85" t="s">
        <v>134</v>
      </c>
      <c r="B2" s="88" t="s">
        <v>135</v>
      </c>
      <c r="C2" s="10" t="s">
        <v>95</v>
      </c>
      <c r="D2" s="10" t="s">
        <v>136</v>
      </c>
      <c r="E2" s="10" t="s">
        <v>197</v>
      </c>
      <c r="F2" s="10" t="s">
        <v>198</v>
      </c>
      <c r="G2" s="10" t="s">
        <v>199</v>
      </c>
      <c r="H2" s="10" t="s">
        <v>200</v>
      </c>
      <c r="I2" s="10" t="s">
        <v>201</v>
      </c>
      <c r="J2" s="10" t="s">
        <v>202</v>
      </c>
      <c r="K2" s="10" t="s">
        <v>203</v>
      </c>
      <c r="L2" s="10" t="s">
        <v>204</v>
      </c>
      <c r="M2" s="10" t="s">
        <v>205</v>
      </c>
      <c r="N2" s="10" t="s">
        <v>206</v>
      </c>
      <c r="O2" s="11" t="s">
        <v>207</v>
      </c>
      <c r="P2" s="20" t="s">
        <v>208</v>
      </c>
      <c r="Q2" s="17" t="s">
        <v>137</v>
      </c>
      <c r="R2" s="10" t="s">
        <v>138</v>
      </c>
      <c r="S2" s="10" t="s">
        <v>5</v>
      </c>
      <c r="T2" s="10" t="s">
        <v>139</v>
      </c>
      <c r="U2" s="10" t="s">
        <v>140</v>
      </c>
      <c r="V2" s="10" t="s">
        <v>141</v>
      </c>
      <c r="W2" s="10" t="s">
        <v>142</v>
      </c>
      <c r="X2" s="10" t="s">
        <v>143</v>
      </c>
      <c r="Y2" s="10" t="s">
        <v>144</v>
      </c>
      <c r="Z2" s="11" t="s">
        <v>145</v>
      </c>
      <c r="AA2" s="20" t="s">
        <v>209</v>
      </c>
      <c r="AB2" s="21" t="s">
        <v>4</v>
      </c>
    </row>
    <row r="3" spans="1:28" ht="15" x14ac:dyDescent="0.25">
      <c r="A3" s="14" t="s">
        <v>146</v>
      </c>
      <c r="B3" s="13" t="s">
        <v>1</v>
      </c>
      <c r="C3" s="4" t="s">
        <v>147</v>
      </c>
      <c r="D3" s="4" t="s">
        <v>148</v>
      </c>
      <c r="E3" s="4">
        <v>8</v>
      </c>
      <c r="F3" s="4">
        <v>10</v>
      </c>
      <c r="G3" s="4">
        <v>8</v>
      </c>
      <c r="H3" s="4">
        <v>8</v>
      </c>
      <c r="I3" s="4">
        <v>10</v>
      </c>
      <c r="J3" s="4">
        <v>9</v>
      </c>
      <c r="K3" s="4">
        <v>8</v>
      </c>
      <c r="L3" s="4">
        <v>8</v>
      </c>
      <c r="M3" s="4">
        <v>3</v>
      </c>
      <c r="N3" s="4">
        <v>9</v>
      </c>
      <c r="O3" s="6">
        <v>2</v>
      </c>
      <c r="P3" s="8">
        <f t="shared" ref="P3:P21" si="0">SUM(E3:O3)</f>
        <v>83</v>
      </c>
      <c r="Q3" s="18">
        <v>30</v>
      </c>
      <c r="R3" s="4">
        <v>0</v>
      </c>
      <c r="S3" s="4">
        <v>40</v>
      </c>
      <c r="T3" s="4">
        <v>40</v>
      </c>
      <c r="U3" s="4">
        <v>40</v>
      </c>
      <c r="V3" s="4">
        <v>60</v>
      </c>
      <c r="W3" s="4">
        <v>120</v>
      </c>
      <c r="X3" s="4">
        <v>160</v>
      </c>
      <c r="Y3" s="4">
        <v>30</v>
      </c>
      <c r="Z3" s="6">
        <f>15*17</f>
        <v>255</v>
      </c>
      <c r="AA3" s="8">
        <f t="shared" ref="AA3:AA21" si="1">SUM(Q3:Z3)</f>
        <v>775</v>
      </c>
      <c r="AB3" s="22">
        <f t="shared" ref="AB3:AB21" si="2">AA3+P3*10</f>
        <v>1605</v>
      </c>
    </row>
    <row r="4" spans="1:28" ht="15" x14ac:dyDescent="0.25">
      <c r="A4" s="14" t="s">
        <v>154</v>
      </c>
      <c r="B4" s="13" t="s">
        <v>6</v>
      </c>
      <c r="C4" s="4" t="s">
        <v>155</v>
      </c>
      <c r="D4" s="4" t="s">
        <v>156</v>
      </c>
      <c r="E4" s="4">
        <v>9</v>
      </c>
      <c r="F4" s="4">
        <v>2</v>
      </c>
      <c r="G4" s="4">
        <v>10</v>
      </c>
      <c r="H4" s="4">
        <v>10</v>
      </c>
      <c r="I4" s="4">
        <v>7</v>
      </c>
      <c r="J4" s="4">
        <v>4</v>
      </c>
      <c r="K4" s="4">
        <v>10</v>
      </c>
      <c r="L4" s="4">
        <v>4</v>
      </c>
      <c r="M4" s="4">
        <v>2</v>
      </c>
      <c r="N4" s="4">
        <v>9</v>
      </c>
      <c r="O4" s="6">
        <v>2</v>
      </c>
      <c r="P4" s="8">
        <f t="shared" si="0"/>
        <v>69</v>
      </c>
      <c r="Q4" s="18">
        <v>30</v>
      </c>
      <c r="R4" s="4">
        <v>40</v>
      </c>
      <c r="S4" s="4">
        <v>40</v>
      </c>
      <c r="T4" s="4">
        <v>0</v>
      </c>
      <c r="U4" s="4">
        <v>40</v>
      </c>
      <c r="V4" s="4">
        <v>60</v>
      </c>
      <c r="W4" s="4">
        <v>120</v>
      </c>
      <c r="X4" s="4">
        <v>160</v>
      </c>
      <c r="Y4" s="4">
        <v>30</v>
      </c>
      <c r="Z4" s="6">
        <f>15*19</f>
        <v>285</v>
      </c>
      <c r="AA4" s="8">
        <f t="shared" si="1"/>
        <v>805</v>
      </c>
      <c r="AB4" s="22">
        <f t="shared" si="2"/>
        <v>1495</v>
      </c>
    </row>
    <row r="5" spans="1:28" ht="15" x14ac:dyDescent="0.25">
      <c r="A5" s="14" t="s">
        <v>163</v>
      </c>
      <c r="B5" s="13" t="s">
        <v>1</v>
      </c>
      <c r="C5" s="4" t="s">
        <v>164</v>
      </c>
      <c r="D5" s="4" t="s">
        <v>165</v>
      </c>
      <c r="E5" s="4">
        <v>9</v>
      </c>
      <c r="F5" s="4">
        <v>10</v>
      </c>
      <c r="G5" s="4">
        <v>8</v>
      </c>
      <c r="H5" s="4">
        <v>9</v>
      </c>
      <c r="I5" s="4">
        <v>2</v>
      </c>
      <c r="J5" s="4">
        <v>2</v>
      </c>
      <c r="K5" s="4">
        <v>10</v>
      </c>
      <c r="L5" s="4">
        <v>1</v>
      </c>
      <c r="M5" s="4">
        <v>0</v>
      </c>
      <c r="N5" s="4">
        <v>9</v>
      </c>
      <c r="O5" s="6">
        <v>2</v>
      </c>
      <c r="P5" s="8">
        <f t="shared" si="0"/>
        <v>62</v>
      </c>
      <c r="Q5" s="18">
        <v>30</v>
      </c>
      <c r="R5" s="4">
        <v>0</v>
      </c>
      <c r="S5" s="4">
        <v>40</v>
      </c>
      <c r="T5" s="4">
        <v>40</v>
      </c>
      <c r="U5" s="4">
        <v>40</v>
      </c>
      <c r="V5" s="4">
        <v>60</v>
      </c>
      <c r="W5" s="4">
        <v>120</v>
      </c>
      <c r="X5" s="4">
        <v>160</v>
      </c>
      <c r="Y5" s="4">
        <v>30</v>
      </c>
      <c r="Z5" s="6">
        <f>15*17</f>
        <v>255</v>
      </c>
      <c r="AA5" s="8">
        <f t="shared" si="1"/>
        <v>775</v>
      </c>
      <c r="AB5" s="22">
        <f t="shared" si="2"/>
        <v>1395</v>
      </c>
    </row>
    <row r="6" spans="1:28" ht="15" x14ac:dyDescent="0.25">
      <c r="A6" s="14" t="s">
        <v>152</v>
      </c>
      <c r="B6" s="13">
        <v>145</v>
      </c>
      <c r="C6" s="4" t="s">
        <v>98</v>
      </c>
      <c r="D6" s="4" t="s">
        <v>153</v>
      </c>
      <c r="E6" s="4">
        <v>6</v>
      </c>
      <c r="F6" s="4">
        <v>7</v>
      </c>
      <c r="G6" s="4">
        <v>9</v>
      </c>
      <c r="H6" s="4">
        <v>8</v>
      </c>
      <c r="I6" s="4">
        <v>6</v>
      </c>
      <c r="J6" s="4">
        <v>5</v>
      </c>
      <c r="K6" s="4">
        <v>9</v>
      </c>
      <c r="L6" s="4">
        <v>10</v>
      </c>
      <c r="M6" s="4">
        <v>3</v>
      </c>
      <c r="N6" s="4">
        <v>10</v>
      </c>
      <c r="O6" s="6">
        <v>0</v>
      </c>
      <c r="P6" s="8">
        <f t="shared" si="0"/>
        <v>73</v>
      </c>
      <c r="Q6" s="18">
        <v>30</v>
      </c>
      <c r="R6" s="4">
        <v>40</v>
      </c>
      <c r="S6" s="4">
        <v>0</v>
      </c>
      <c r="T6" s="4">
        <v>0</v>
      </c>
      <c r="U6" s="4">
        <v>40</v>
      </c>
      <c r="V6" s="4">
        <v>60</v>
      </c>
      <c r="W6" s="4">
        <v>120</v>
      </c>
      <c r="X6" s="4">
        <v>80</v>
      </c>
      <c r="Y6" s="4">
        <v>30</v>
      </c>
      <c r="Z6" s="6">
        <f>15*17</f>
        <v>255</v>
      </c>
      <c r="AA6" s="8">
        <f t="shared" si="1"/>
        <v>655</v>
      </c>
      <c r="AB6" s="22">
        <f t="shared" si="2"/>
        <v>1385</v>
      </c>
    </row>
    <row r="7" spans="1:28" ht="15" x14ac:dyDescent="0.25">
      <c r="A7" s="14" t="s">
        <v>149</v>
      </c>
      <c r="B7" s="13">
        <v>178</v>
      </c>
      <c r="C7" s="4" t="s">
        <v>150</v>
      </c>
      <c r="D7" s="4" t="s">
        <v>151</v>
      </c>
      <c r="E7" s="4">
        <v>10</v>
      </c>
      <c r="F7" s="4">
        <v>9</v>
      </c>
      <c r="G7" s="4">
        <v>10</v>
      </c>
      <c r="H7" s="4">
        <v>9</v>
      </c>
      <c r="I7" s="4">
        <v>5</v>
      </c>
      <c r="J7" s="4">
        <v>6</v>
      </c>
      <c r="K7" s="4">
        <v>10</v>
      </c>
      <c r="L7" s="4">
        <v>5</v>
      </c>
      <c r="M7" s="4">
        <v>0</v>
      </c>
      <c r="N7" s="4">
        <v>5</v>
      </c>
      <c r="O7" s="6">
        <v>10</v>
      </c>
      <c r="P7" s="8">
        <f t="shared" si="0"/>
        <v>79</v>
      </c>
      <c r="Q7" s="18">
        <v>0</v>
      </c>
      <c r="R7" s="4">
        <v>0</v>
      </c>
      <c r="S7" s="4">
        <v>0</v>
      </c>
      <c r="T7" s="4">
        <v>0</v>
      </c>
      <c r="U7" s="4">
        <v>40</v>
      </c>
      <c r="V7" s="4">
        <v>60</v>
      </c>
      <c r="W7" s="4">
        <v>0</v>
      </c>
      <c r="X7" s="4">
        <v>160</v>
      </c>
      <c r="Y7" s="4">
        <v>30</v>
      </c>
      <c r="Z7" s="6">
        <f>15*16</f>
        <v>240</v>
      </c>
      <c r="AA7" s="8">
        <f t="shared" si="1"/>
        <v>530</v>
      </c>
      <c r="AB7" s="22">
        <f t="shared" si="2"/>
        <v>1320</v>
      </c>
    </row>
    <row r="8" spans="1:28" ht="15" x14ac:dyDescent="0.25">
      <c r="A8" s="14" t="s">
        <v>160</v>
      </c>
      <c r="B8" s="13">
        <v>208</v>
      </c>
      <c r="C8" s="4" t="s">
        <v>161</v>
      </c>
      <c r="D8" s="4" t="s">
        <v>162</v>
      </c>
      <c r="E8" s="4">
        <v>8</v>
      </c>
      <c r="F8" s="4">
        <v>4</v>
      </c>
      <c r="G8" s="4">
        <v>5</v>
      </c>
      <c r="H8" s="4">
        <v>9</v>
      </c>
      <c r="I8" s="4">
        <v>7</v>
      </c>
      <c r="J8" s="4">
        <v>7</v>
      </c>
      <c r="K8" s="4">
        <v>8</v>
      </c>
      <c r="L8" s="4">
        <v>10</v>
      </c>
      <c r="M8" s="4">
        <v>2</v>
      </c>
      <c r="N8" s="4">
        <v>5</v>
      </c>
      <c r="O8" s="6">
        <v>1</v>
      </c>
      <c r="P8" s="8">
        <f t="shared" si="0"/>
        <v>66</v>
      </c>
      <c r="Q8" s="18">
        <v>30</v>
      </c>
      <c r="R8" s="4">
        <v>40</v>
      </c>
      <c r="S8" s="4">
        <v>0</v>
      </c>
      <c r="T8" s="4">
        <v>40</v>
      </c>
      <c r="U8" s="4">
        <v>40</v>
      </c>
      <c r="V8" s="4">
        <v>0</v>
      </c>
      <c r="W8" s="4">
        <v>120</v>
      </c>
      <c r="X8" s="4">
        <v>80</v>
      </c>
      <c r="Y8" s="4">
        <v>30</v>
      </c>
      <c r="Z8" s="6">
        <f>15*18</f>
        <v>270</v>
      </c>
      <c r="AA8" s="8">
        <f t="shared" si="1"/>
        <v>650</v>
      </c>
      <c r="AB8" s="22">
        <f t="shared" si="2"/>
        <v>1310</v>
      </c>
    </row>
    <row r="9" spans="1:28" ht="15" x14ac:dyDescent="0.25">
      <c r="A9" s="14" t="s">
        <v>169</v>
      </c>
      <c r="B9" s="13" t="s">
        <v>1</v>
      </c>
      <c r="C9" s="4" t="s">
        <v>170</v>
      </c>
      <c r="D9" s="4" t="s">
        <v>171</v>
      </c>
      <c r="E9" s="4">
        <v>10</v>
      </c>
      <c r="F9" s="4">
        <v>2</v>
      </c>
      <c r="G9" s="4">
        <v>9</v>
      </c>
      <c r="H9" s="4">
        <v>9</v>
      </c>
      <c r="I9" s="4">
        <v>0</v>
      </c>
      <c r="J9" s="4">
        <v>9</v>
      </c>
      <c r="K9" s="4">
        <v>8</v>
      </c>
      <c r="L9" s="4">
        <v>0</v>
      </c>
      <c r="M9" s="4">
        <v>1</v>
      </c>
      <c r="N9" s="4">
        <v>7</v>
      </c>
      <c r="O9" s="6">
        <v>2</v>
      </c>
      <c r="P9" s="8">
        <f t="shared" si="0"/>
        <v>57</v>
      </c>
      <c r="Q9" s="18">
        <v>0</v>
      </c>
      <c r="R9" s="4">
        <v>0</v>
      </c>
      <c r="S9" s="4">
        <v>40</v>
      </c>
      <c r="T9" s="4">
        <v>0</v>
      </c>
      <c r="U9" s="4">
        <v>40</v>
      </c>
      <c r="V9" s="4">
        <v>60</v>
      </c>
      <c r="W9" s="4">
        <v>120</v>
      </c>
      <c r="X9" s="4">
        <v>160</v>
      </c>
      <c r="Y9" s="4">
        <v>30</v>
      </c>
      <c r="Z9" s="6">
        <f>15*15</f>
        <v>225</v>
      </c>
      <c r="AA9" s="8">
        <f t="shared" si="1"/>
        <v>675</v>
      </c>
      <c r="AB9" s="22">
        <f t="shared" si="2"/>
        <v>1245</v>
      </c>
    </row>
    <row r="10" spans="1:28" ht="15" x14ac:dyDescent="0.25">
      <c r="A10" s="14" t="s">
        <v>176</v>
      </c>
      <c r="B10" s="13" t="s">
        <v>7</v>
      </c>
      <c r="C10" s="4" t="s">
        <v>177</v>
      </c>
      <c r="D10" s="4" t="s">
        <v>178</v>
      </c>
      <c r="E10" s="4">
        <v>10</v>
      </c>
      <c r="F10" s="4">
        <v>0</v>
      </c>
      <c r="G10" s="4">
        <v>6</v>
      </c>
      <c r="H10" s="4">
        <v>7</v>
      </c>
      <c r="I10" s="4">
        <v>1</v>
      </c>
      <c r="J10" s="4">
        <v>9</v>
      </c>
      <c r="K10" s="4">
        <v>7</v>
      </c>
      <c r="L10" s="4">
        <v>5</v>
      </c>
      <c r="M10" s="4">
        <v>0</v>
      </c>
      <c r="N10" s="4">
        <v>8</v>
      </c>
      <c r="O10" s="6">
        <v>0</v>
      </c>
      <c r="P10" s="8">
        <f t="shared" si="0"/>
        <v>53</v>
      </c>
      <c r="Q10" s="18">
        <v>30</v>
      </c>
      <c r="R10" s="4">
        <v>40</v>
      </c>
      <c r="S10" s="4">
        <v>0</v>
      </c>
      <c r="T10" s="4">
        <v>0</v>
      </c>
      <c r="U10" s="4">
        <v>40</v>
      </c>
      <c r="V10" s="4">
        <v>0</v>
      </c>
      <c r="W10" s="4">
        <v>100</v>
      </c>
      <c r="X10" s="4">
        <v>160</v>
      </c>
      <c r="Y10" s="4">
        <v>30</v>
      </c>
      <c r="Z10" s="6">
        <f>15*16</f>
        <v>240</v>
      </c>
      <c r="AA10" s="8">
        <f t="shared" si="1"/>
        <v>640</v>
      </c>
      <c r="AB10" s="22">
        <f t="shared" si="2"/>
        <v>1170</v>
      </c>
    </row>
    <row r="11" spans="1:28" ht="15" x14ac:dyDescent="0.25">
      <c r="A11" s="14" t="s">
        <v>174</v>
      </c>
      <c r="B11" s="13" t="s">
        <v>2</v>
      </c>
      <c r="C11" s="4" t="s">
        <v>175</v>
      </c>
      <c r="D11" s="4" t="s">
        <v>3</v>
      </c>
      <c r="E11" s="4">
        <v>4</v>
      </c>
      <c r="F11" s="4">
        <v>4</v>
      </c>
      <c r="G11" s="4">
        <v>0</v>
      </c>
      <c r="H11" s="4">
        <v>10</v>
      </c>
      <c r="I11" s="4">
        <v>2</v>
      </c>
      <c r="J11" s="4">
        <v>6</v>
      </c>
      <c r="K11" s="4">
        <v>9</v>
      </c>
      <c r="L11" s="4">
        <v>8</v>
      </c>
      <c r="M11" s="4">
        <v>3</v>
      </c>
      <c r="N11" s="4">
        <v>8</v>
      </c>
      <c r="O11" s="6">
        <v>1</v>
      </c>
      <c r="P11" s="8">
        <f t="shared" si="0"/>
        <v>55</v>
      </c>
      <c r="Q11" s="18">
        <v>0</v>
      </c>
      <c r="R11" s="4">
        <v>0</v>
      </c>
      <c r="S11" s="4">
        <v>40</v>
      </c>
      <c r="T11" s="4">
        <v>40</v>
      </c>
      <c r="U11" s="4">
        <v>40</v>
      </c>
      <c r="V11" s="4">
        <v>60</v>
      </c>
      <c r="W11" s="4">
        <v>120</v>
      </c>
      <c r="X11" s="4">
        <v>120</v>
      </c>
      <c r="Y11" s="4">
        <v>30</v>
      </c>
      <c r="Z11" s="6">
        <f>15*11</f>
        <v>165</v>
      </c>
      <c r="AA11" s="8">
        <f t="shared" si="1"/>
        <v>615</v>
      </c>
      <c r="AB11" s="22">
        <f t="shared" si="2"/>
        <v>1165</v>
      </c>
    </row>
    <row r="12" spans="1:28" ht="15" x14ac:dyDescent="0.25">
      <c r="A12" s="14" t="s">
        <v>157</v>
      </c>
      <c r="B12" s="13">
        <v>145</v>
      </c>
      <c r="C12" s="4" t="s">
        <v>158</v>
      </c>
      <c r="D12" s="4" t="s">
        <v>159</v>
      </c>
      <c r="E12" s="4">
        <v>9</v>
      </c>
      <c r="F12" s="4">
        <v>10</v>
      </c>
      <c r="G12" s="4">
        <v>8</v>
      </c>
      <c r="H12" s="4">
        <v>9</v>
      </c>
      <c r="I12" s="4">
        <v>7</v>
      </c>
      <c r="J12" s="4">
        <v>3</v>
      </c>
      <c r="K12" s="4">
        <v>2</v>
      </c>
      <c r="L12" s="4">
        <v>4</v>
      </c>
      <c r="M12" s="4">
        <v>8</v>
      </c>
      <c r="N12" s="4">
        <v>8</v>
      </c>
      <c r="O12" s="6">
        <v>0</v>
      </c>
      <c r="P12" s="8">
        <f t="shared" si="0"/>
        <v>68</v>
      </c>
      <c r="Q12" s="18">
        <v>0</v>
      </c>
      <c r="R12" s="4">
        <v>0</v>
      </c>
      <c r="S12" s="4">
        <v>0</v>
      </c>
      <c r="T12" s="4">
        <v>0</v>
      </c>
      <c r="U12" s="4">
        <v>40</v>
      </c>
      <c r="V12" s="4">
        <v>0</v>
      </c>
      <c r="W12" s="4">
        <v>40</v>
      </c>
      <c r="X12" s="4">
        <v>0</v>
      </c>
      <c r="Y12" s="4">
        <v>30</v>
      </c>
      <c r="Z12" s="6">
        <v>225</v>
      </c>
      <c r="AA12" s="8">
        <f t="shared" si="1"/>
        <v>335</v>
      </c>
      <c r="AB12" s="22">
        <f t="shared" si="2"/>
        <v>1015</v>
      </c>
    </row>
    <row r="13" spans="1:28" ht="15" x14ac:dyDescent="0.25">
      <c r="A13" s="14" t="s">
        <v>179</v>
      </c>
      <c r="B13" s="13" t="s">
        <v>19</v>
      </c>
      <c r="C13" s="4" t="s">
        <v>110</v>
      </c>
      <c r="D13" s="4" t="s">
        <v>180</v>
      </c>
      <c r="E13" s="4">
        <v>9</v>
      </c>
      <c r="F13" s="4">
        <v>0</v>
      </c>
      <c r="G13" s="4">
        <v>4</v>
      </c>
      <c r="H13" s="4">
        <v>9</v>
      </c>
      <c r="I13" s="4">
        <v>1</v>
      </c>
      <c r="J13" s="4">
        <v>8</v>
      </c>
      <c r="K13" s="4">
        <v>9</v>
      </c>
      <c r="L13" s="4">
        <v>5</v>
      </c>
      <c r="M13" s="4">
        <v>0</v>
      </c>
      <c r="N13" s="4">
        <v>6</v>
      </c>
      <c r="O13" s="6">
        <v>1</v>
      </c>
      <c r="P13" s="8">
        <f t="shared" si="0"/>
        <v>52</v>
      </c>
      <c r="Q13" s="18">
        <v>30</v>
      </c>
      <c r="R13" s="4">
        <v>0</v>
      </c>
      <c r="S13" s="4">
        <v>40</v>
      </c>
      <c r="T13" s="4">
        <v>0</v>
      </c>
      <c r="U13" s="4">
        <v>0</v>
      </c>
      <c r="V13" s="4">
        <v>60</v>
      </c>
      <c r="W13" s="4">
        <v>100</v>
      </c>
      <c r="X13" s="4">
        <v>80</v>
      </c>
      <c r="Y13" s="4">
        <v>30</v>
      </c>
      <c r="Z13" s="6">
        <f>15*7</f>
        <v>105</v>
      </c>
      <c r="AA13" s="8">
        <f t="shared" si="1"/>
        <v>445</v>
      </c>
      <c r="AB13" s="22">
        <f t="shared" si="2"/>
        <v>965</v>
      </c>
    </row>
    <row r="14" spans="1:28" ht="15" x14ac:dyDescent="0.25">
      <c r="A14" s="14" t="s">
        <v>172</v>
      </c>
      <c r="B14" s="13">
        <v>208</v>
      </c>
      <c r="C14" s="4" t="s">
        <v>107</v>
      </c>
      <c r="D14" s="4" t="s">
        <v>173</v>
      </c>
      <c r="E14" s="4">
        <v>8</v>
      </c>
      <c r="F14" s="4">
        <v>2</v>
      </c>
      <c r="G14" s="4">
        <v>8</v>
      </c>
      <c r="H14" s="4">
        <v>7</v>
      </c>
      <c r="I14" s="4">
        <v>2</v>
      </c>
      <c r="J14" s="4">
        <v>9</v>
      </c>
      <c r="K14" s="4">
        <v>2</v>
      </c>
      <c r="L14" s="4">
        <v>9</v>
      </c>
      <c r="M14" s="4">
        <v>4</v>
      </c>
      <c r="N14" s="4">
        <v>4</v>
      </c>
      <c r="O14" s="6">
        <v>2</v>
      </c>
      <c r="P14" s="8">
        <f t="shared" si="0"/>
        <v>57</v>
      </c>
      <c r="Q14" s="18">
        <v>30</v>
      </c>
      <c r="R14" s="4">
        <v>40</v>
      </c>
      <c r="S14" s="4">
        <v>40</v>
      </c>
      <c r="T14" s="4">
        <v>0</v>
      </c>
      <c r="U14" s="4">
        <v>40</v>
      </c>
      <c r="V14" s="4">
        <v>0</v>
      </c>
      <c r="W14" s="4">
        <v>40</v>
      </c>
      <c r="X14" s="4">
        <v>80</v>
      </c>
      <c r="Y14" s="4">
        <v>30</v>
      </c>
      <c r="Z14" s="6">
        <f>15*4</f>
        <v>60</v>
      </c>
      <c r="AA14" s="8">
        <f t="shared" si="1"/>
        <v>360</v>
      </c>
      <c r="AB14" s="22">
        <f t="shared" si="2"/>
        <v>930</v>
      </c>
    </row>
    <row r="15" spans="1:28" ht="15" x14ac:dyDescent="0.25">
      <c r="A15" s="14" t="s">
        <v>0</v>
      </c>
      <c r="B15" s="13" t="s">
        <v>188</v>
      </c>
      <c r="C15" s="4" t="s">
        <v>189</v>
      </c>
      <c r="D15" s="4" t="s">
        <v>190</v>
      </c>
      <c r="E15" s="4">
        <v>5</v>
      </c>
      <c r="F15" s="4">
        <v>0</v>
      </c>
      <c r="G15" s="4">
        <v>8</v>
      </c>
      <c r="H15" s="4">
        <v>7</v>
      </c>
      <c r="I15" s="4">
        <v>2</v>
      </c>
      <c r="J15" s="4">
        <v>5</v>
      </c>
      <c r="K15" s="4">
        <v>4</v>
      </c>
      <c r="L15" s="4">
        <v>0</v>
      </c>
      <c r="M15" s="4">
        <v>0</v>
      </c>
      <c r="N15" s="4">
        <v>7</v>
      </c>
      <c r="O15" s="6">
        <v>1</v>
      </c>
      <c r="P15" s="8">
        <f t="shared" si="0"/>
        <v>39</v>
      </c>
      <c r="Q15" s="18">
        <v>30</v>
      </c>
      <c r="R15" s="4">
        <v>40</v>
      </c>
      <c r="S15" s="4">
        <v>40</v>
      </c>
      <c r="T15" s="4">
        <v>0</v>
      </c>
      <c r="U15" s="4">
        <v>0</v>
      </c>
      <c r="V15" s="4">
        <v>0</v>
      </c>
      <c r="W15" s="4">
        <v>120</v>
      </c>
      <c r="X15" s="4">
        <v>80</v>
      </c>
      <c r="Y15" s="4">
        <v>30</v>
      </c>
      <c r="Z15" s="6">
        <f>13*15</f>
        <v>195</v>
      </c>
      <c r="AA15" s="8">
        <f t="shared" si="1"/>
        <v>535</v>
      </c>
      <c r="AB15" s="22">
        <f t="shared" si="2"/>
        <v>925</v>
      </c>
    </row>
    <row r="16" spans="1:28" ht="15" x14ac:dyDescent="0.25">
      <c r="A16" s="14" t="s">
        <v>181</v>
      </c>
      <c r="B16" s="13" t="s">
        <v>1</v>
      </c>
      <c r="C16" s="4" t="s">
        <v>115</v>
      </c>
      <c r="D16" s="4" t="s">
        <v>182</v>
      </c>
      <c r="E16" s="4">
        <v>5</v>
      </c>
      <c r="F16" s="4">
        <v>0</v>
      </c>
      <c r="G16" s="4">
        <v>0</v>
      </c>
      <c r="H16" s="4">
        <v>10</v>
      </c>
      <c r="I16" s="4">
        <v>4</v>
      </c>
      <c r="J16" s="4">
        <v>10</v>
      </c>
      <c r="K16" s="4">
        <v>3</v>
      </c>
      <c r="L16" s="4">
        <v>7</v>
      </c>
      <c r="M16" s="4">
        <v>2</v>
      </c>
      <c r="N16" s="4">
        <v>7</v>
      </c>
      <c r="O16" s="6">
        <v>3</v>
      </c>
      <c r="P16" s="8">
        <f t="shared" si="0"/>
        <v>51</v>
      </c>
      <c r="Q16" s="18">
        <v>0</v>
      </c>
      <c r="R16" s="4">
        <v>0</v>
      </c>
      <c r="S16" s="4">
        <v>0</v>
      </c>
      <c r="T16" s="4">
        <v>40</v>
      </c>
      <c r="U16" s="4">
        <v>40</v>
      </c>
      <c r="V16" s="4">
        <v>0</v>
      </c>
      <c r="W16" s="4">
        <v>0</v>
      </c>
      <c r="X16" s="4">
        <v>40</v>
      </c>
      <c r="Y16" s="4">
        <v>30</v>
      </c>
      <c r="Z16" s="6">
        <f>15*17</f>
        <v>255</v>
      </c>
      <c r="AA16" s="8">
        <f t="shared" si="1"/>
        <v>405</v>
      </c>
      <c r="AB16" s="22">
        <f t="shared" si="2"/>
        <v>915</v>
      </c>
    </row>
    <row r="17" spans="1:28" ht="15" x14ac:dyDescent="0.25">
      <c r="A17" s="14" t="s">
        <v>166</v>
      </c>
      <c r="B17" s="13">
        <v>208</v>
      </c>
      <c r="C17" s="4" t="s">
        <v>167</v>
      </c>
      <c r="D17" s="4" t="s">
        <v>168</v>
      </c>
      <c r="E17" s="4">
        <v>10</v>
      </c>
      <c r="F17" s="4">
        <v>7</v>
      </c>
      <c r="G17" s="4">
        <v>7</v>
      </c>
      <c r="H17" s="4">
        <v>7</v>
      </c>
      <c r="I17" s="4">
        <v>4</v>
      </c>
      <c r="J17" s="4">
        <v>6</v>
      </c>
      <c r="K17" s="4">
        <v>4</v>
      </c>
      <c r="L17" s="4">
        <v>3</v>
      </c>
      <c r="M17" s="4">
        <v>0</v>
      </c>
      <c r="N17" s="4">
        <v>8</v>
      </c>
      <c r="O17" s="6">
        <v>1</v>
      </c>
      <c r="P17" s="8">
        <f t="shared" si="0"/>
        <v>57</v>
      </c>
      <c r="Q17" s="18">
        <v>0</v>
      </c>
      <c r="R17" s="4">
        <v>40</v>
      </c>
      <c r="S17" s="4">
        <v>0</v>
      </c>
      <c r="T17" s="4">
        <v>40</v>
      </c>
      <c r="U17" s="4">
        <v>40</v>
      </c>
      <c r="V17" s="4">
        <v>60</v>
      </c>
      <c r="W17" s="4">
        <v>0</v>
      </c>
      <c r="X17" s="4">
        <v>0</v>
      </c>
      <c r="Y17" s="4">
        <v>30</v>
      </c>
      <c r="Z17" s="6">
        <f>15*7</f>
        <v>105</v>
      </c>
      <c r="AA17" s="8">
        <f t="shared" si="1"/>
        <v>315</v>
      </c>
      <c r="AB17" s="22">
        <f t="shared" si="2"/>
        <v>885</v>
      </c>
    </row>
    <row r="18" spans="1:28" ht="15" x14ac:dyDescent="0.25">
      <c r="A18" s="14" t="s">
        <v>186</v>
      </c>
      <c r="B18" s="13">
        <v>182</v>
      </c>
      <c r="C18" s="4" t="s">
        <v>170</v>
      </c>
      <c r="D18" s="4" t="s">
        <v>187</v>
      </c>
      <c r="E18" s="4">
        <v>8</v>
      </c>
      <c r="F18" s="4">
        <v>2</v>
      </c>
      <c r="G18" s="4">
        <v>0</v>
      </c>
      <c r="H18" s="4">
        <v>6</v>
      </c>
      <c r="I18" s="4">
        <v>6</v>
      </c>
      <c r="J18" s="4">
        <v>5</v>
      </c>
      <c r="K18" s="4">
        <v>4</v>
      </c>
      <c r="L18" s="4">
        <v>8</v>
      </c>
      <c r="M18" s="4">
        <v>1</v>
      </c>
      <c r="N18" s="4">
        <v>5</v>
      </c>
      <c r="O18" s="6">
        <v>1</v>
      </c>
      <c r="P18" s="8">
        <f t="shared" si="0"/>
        <v>46</v>
      </c>
      <c r="Q18" s="18">
        <v>0</v>
      </c>
      <c r="R18" s="4">
        <v>0</v>
      </c>
      <c r="S18" s="4">
        <v>0</v>
      </c>
      <c r="T18" s="4">
        <v>40</v>
      </c>
      <c r="U18" s="4">
        <v>0</v>
      </c>
      <c r="V18" s="4">
        <v>60</v>
      </c>
      <c r="W18" s="4">
        <v>0</v>
      </c>
      <c r="X18" s="4">
        <v>160</v>
      </c>
      <c r="Y18" s="4">
        <v>30</v>
      </c>
      <c r="Z18" s="6">
        <f>15*7</f>
        <v>105</v>
      </c>
      <c r="AA18" s="8">
        <f t="shared" si="1"/>
        <v>395</v>
      </c>
      <c r="AB18" s="22">
        <f t="shared" si="2"/>
        <v>855</v>
      </c>
    </row>
    <row r="19" spans="1:28" ht="15" x14ac:dyDescent="0.25">
      <c r="A19" s="14" t="s">
        <v>183</v>
      </c>
      <c r="B19" s="13">
        <v>208</v>
      </c>
      <c r="C19" s="4" t="s">
        <v>184</v>
      </c>
      <c r="D19" s="4" t="s">
        <v>185</v>
      </c>
      <c r="E19" s="4">
        <v>8</v>
      </c>
      <c r="F19" s="4">
        <v>0</v>
      </c>
      <c r="G19" s="4">
        <v>8</v>
      </c>
      <c r="H19" s="4">
        <v>5</v>
      </c>
      <c r="I19" s="4">
        <v>3</v>
      </c>
      <c r="J19" s="4">
        <v>9</v>
      </c>
      <c r="K19" s="4">
        <v>1</v>
      </c>
      <c r="L19" s="4">
        <v>6</v>
      </c>
      <c r="M19" s="4">
        <v>0</v>
      </c>
      <c r="N19" s="4">
        <v>7</v>
      </c>
      <c r="O19" s="6">
        <v>0</v>
      </c>
      <c r="P19" s="8">
        <f t="shared" si="0"/>
        <v>47</v>
      </c>
      <c r="Q19" s="18">
        <v>0</v>
      </c>
      <c r="R19" s="4">
        <v>0</v>
      </c>
      <c r="S19" s="4">
        <v>0</v>
      </c>
      <c r="T19" s="4">
        <v>0</v>
      </c>
      <c r="U19" s="4">
        <v>0</v>
      </c>
      <c r="V19" s="4">
        <v>60</v>
      </c>
      <c r="W19" s="4">
        <v>20</v>
      </c>
      <c r="X19" s="4">
        <v>0</v>
      </c>
      <c r="Y19" s="4">
        <v>30</v>
      </c>
      <c r="Z19" s="6">
        <f>15*11</f>
        <v>165</v>
      </c>
      <c r="AA19" s="8">
        <f t="shared" si="1"/>
        <v>275</v>
      </c>
      <c r="AB19" s="22">
        <f t="shared" si="2"/>
        <v>745</v>
      </c>
    </row>
    <row r="20" spans="1:28" ht="15" x14ac:dyDescent="0.25">
      <c r="A20" s="14" t="s">
        <v>191</v>
      </c>
      <c r="B20" s="13" t="s">
        <v>192</v>
      </c>
      <c r="C20" s="4"/>
      <c r="D20" s="4" t="s">
        <v>193</v>
      </c>
      <c r="E20" s="4">
        <v>5</v>
      </c>
      <c r="F20" s="4">
        <v>0</v>
      </c>
      <c r="G20" s="4">
        <v>0</v>
      </c>
      <c r="H20" s="4">
        <v>6</v>
      </c>
      <c r="I20" s="4">
        <v>3</v>
      </c>
      <c r="J20" s="4">
        <v>5</v>
      </c>
      <c r="K20" s="4">
        <v>3</v>
      </c>
      <c r="L20" s="4">
        <v>10</v>
      </c>
      <c r="M20" s="4">
        <v>0</v>
      </c>
      <c r="N20" s="4">
        <v>7</v>
      </c>
      <c r="O20" s="6">
        <v>0</v>
      </c>
      <c r="P20" s="8">
        <f t="shared" si="0"/>
        <v>39</v>
      </c>
      <c r="Q20" s="18">
        <v>30</v>
      </c>
      <c r="R20" s="4">
        <v>0</v>
      </c>
      <c r="S20" s="4">
        <v>40</v>
      </c>
      <c r="T20" s="4">
        <v>0</v>
      </c>
      <c r="U20" s="4">
        <v>40</v>
      </c>
      <c r="V20" s="4">
        <v>0</v>
      </c>
      <c r="W20" s="4">
        <v>0</v>
      </c>
      <c r="X20" s="4">
        <v>0</v>
      </c>
      <c r="Y20" s="4">
        <v>30</v>
      </c>
      <c r="Z20" s="6">
        <f>15*9</f>
        <v>135</v>
      </c>
      <c r="AA20" s="8">
        <f t="shared" si="1"/>
        <v>275</v>
      </c>
      <c r="AB20" s="22">
        <f t="shared" si="2"/>
        <v>665</v>
      </c>
    </row>
    <row r="21" spans="1:28" thickBot="1" x14ac:dyDescent="0.3">
      <c r="A21" s="15" t="s">
        <v>194</v>
      </c>
      <c r="B21" s="16" t="s">
        <v>210</v>
      </c>
      <c r="C21" s="5" t="s">
        <v>195</v>
      </c>
      <c r="D21" s="5" t="s">
        <v>196</v>
      </c>
      <c r="E21" s="5">
        <v>6</v>
      </c>
      <c r="F21" s="5">
        <v>0</v>
      </c>
      <c r="G21" s="5">
        <v>2</v>
      </c>
      <c r="H21" s="5">
        <v>6</v>
      </c>
      <c r="I21" s="5">
        <v>0</v>
      </c>
      <c r="J21" s="5">
        <v>7</v>
      </c>
      <c r="K21" s="5">
        <v>3</v>
      </c>
      <c r="L21" s="5">
        <v>0</v>
      </c>
      <c r="M21" s="5">
        <v>5</v>
      </c>
      <c r="N21" s="5">
        <v>2</v>
      </c>
      <c r="O21" s="7">
        <v>0</v>
      </c>
      <c r="P21" s="9">
        <f t="shared" si="0"/>
        <v>31</v>
      </c>
      <c r="Q21" s="19">
        <v>0</v>
      </c>
      <c r="R21" s="5">
        <v>0</v>
      </c>
      <c r="S21" s="5">
        <v>0</v>
      </c>
      <c r="T21" s="5">
        <v>40</v>
      </c>
      <c r="U21" s="5">
        <v>0</v>
      </c>
      <c r="V21" s="5">
        <v>0</v>
      </c>
      <c r="W21" s="5">
        <v>0</v>
      </c>
      <c r="X21" s="5">
        <v>80</v>
      </c>
      <c r="Y21" s="5">
        <v>30</v>
      </c>
      <c r="Z21" s="7">
        <f>15*7</f>
        <v>105</v>
      </c>
      <c r="AA21" s="9">
        <f t="shared" si="1"/>
        <v>255</v>
      </c>
      <c r="AB21" s="23">
        <f t="shared" si="2"/>
        <v>565</v>
      </c>
    </row>
  </sheetData>
  <sortState ref="A2:AB20">
    <sortCondition descending="1" ref="AB2:AB20"/>
  </sortState>
  <mergeCells count="1">
    <mergeCell ref="A1:AB1"/>
  </mergeCells>
  <phoneticPr fontId="0" type="noConversion"/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topLeftCell="A19" zoomScale="115" zoomScaleNormal="115" workbookViewId="0">
      <selection activeCell="B2" sqref="B2"/>
    </sheetView>
  </sheetViews>
  <sheetFormatPr defaultRowHeight="15.75" x14ac:dyDescent="0.25"/>
  <cols>
    <col min="1" max="1" width="35.42578125" customWidth="1"/>
    <col min="2" max="2" width="37.7109375" style="84" customWidth="1"/>
    <col min="3" max="3" width="7.28515625" customWidth="1"/>
    <col min="4" max="4" width="14.85546875" hidden="1" customWidth="1"/>
    <col min="5" max="14" width="4.42578125" customWidth="1"/>
    <col min="15" max="15" width="7" style="12" customWidth="1"/>
    <col min="16" max="16" width="9.140625" style="1"/>
  </cols>
  <sheetData>
    <row r="1" spans="1:17" ht="24.75" customHeight="1" thickBot="1" x14ac:dyDescent="0.3">
      <c r="A1" s="73" t="s">
        <v>211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7" ht="111" customHeight="1" thickBot="1" x14ac:dyDescent="0.3">
      <c r="A2" s="69" t="s">
        <v>133</v>
      </c>
      <c r="B2" s="69" t="s">
        <v>131</v>
      </c>
      <c r="C2" s="69" t="s">
        <v>132</v>
      </c>
      <c r="D2" s="27" t="s">
        <v>95</v>
      </c>
      <c r="E2" s="27" t="s">
        <v>137</v>
      </c>
      <c r="F2" s="27" t="s">
        <v>138</v>
      </c>
      <c r="G2" s="27" t="s">
        <v>5</v>
      </c>
      <c r="H2" s="27" t="s">
        <v>139</v>
      </c>
      <c r="I2" s="27" t="s">
        <v>140</v>
      </c>
      <c r="J2" s="27" t="s">
        <v>141</v>
      </c>
      <c r="K2" s="27" t="s">
        <v>142</v>
      </c>
      <c r="L2" s="27" t="s">
        <v>143</v>
      </c>
      <c r="M2" s="27" t="s">
        <v>144</v>
      </c>
      <c r="N2" s="28" t="s">
        <v>145</v>
      </c>
      <c r="O2" s="75" t="s">
        <v>4</v>
      </c>
      <c r="Q2" s="26"/>
    </row>
    <row r="3" spans="1:17" ht="13.5" customHeight="1" x14ac:dyDescent="0.25">
      <c r="A3" s="49" t="s">
        <v>42</v>
      </c>
      <c r="B3" s="76" t="s">
        <v>7</v>
      </c>
      <c r="C3" s="51">
        <v>7</v>
      </c>
      <c r="D3" s="50"/>
      <c r="E3" s="50">
        <v>30</v>
      </c>
      <c r="F3" s="50">
        <v>0</v>
      </c>
      <c r="G3" s="50">
        <v>0</v>
      </c>
      <c r="H3" s="50">
        <v>0</v>
      </c>
      <c r="I3" s="50">
        <v>0</v>
      </c>
      <c r="J3" s="50">
        <v>0</v>
      </c>
      <c r="K3" s="50">
        <v>120</v>
      </c>
      <c r="L3" s="50">
        <v>160</v>
      </c>
      <c r="M3" s="50">
        <v>30</v>
      </c>
      <c r="N3" s="52">
        <f>15*15</f>
        <v>225</v>
      </c>
      <c r="O3" s="53">
        <f t="shared" ref="O3:O38" si="0">SUM(E3:N3)</f>
        <v>565</v>
      </c>
      <c r="P3" s="25"/>
      <c r="Q3" s="24"/>
    </row>
    <row r="4" spans="1:17" ht="13.5" customHeight="1" x14ac:dyDescent="0.25">
      <c r="A4" s="54" t="s">
        <v>45</v>
      </c>
      <c r="B4" s="77">
        <v>327</v>
      </c>
      <c r="C4" s="56">
        <v>4</v>
      </c>
      <c r="D4" s="55" t="s">
        <v>100</v>
      </c>
      <c r="E4" s="55">
        <v>0</v>
      </c>
      <c r="F4" s="55">
        <v>0</v>
      </c>
      <c r="G4" s="55">
        <v>0</v>
      </c>
      <c r="H4" s="55">
        <v>40</v>
      </c>
      <c r="I4" s="55">
        <v>40</v>
      </c>
      <c r="J4" s="55">
        <v>0</v>
      </c>
      <c r="K4" s="55">
        <v>120</v>
      </c>
      <c r="L4" s="55">
        <v>160</v>
      </c>
      <c r="M4" s="55">
        <v>30</v>
      </c>
      <c r="N4" s="57">
        <f>15*11</f>
        <v>165</v>
      </c>
      <c r="O4" s="58">
        <f t="shared" ref="O4:O36" si="1">SUM(E4:N4)</f>
        <v>555</v>
      </c>
      <c r="P4" s="25"/>
      <c r="Q4" s="24"/>
    </row>
    <row r="5" spans="1:17" ht="13.5" customHeight="1" x14ac:dyDescent="0.25">
      <c r="A5" s="54" t="s">
        <v>49</v>
      </c>
      <c r="B5" s="77" t="s">
        <v>7</v>
      </c>
      <c r="C5" s="56">
        <v>7</v>
      </c>
      <c r="D5" s="55"/>
      <c r="E5" s="55">
        <v>30</v>
      </c>
      <c r="F5" s="55">
        <v>0</v>
      </c>
      <c r="G5" s="55">
        <v>40</v>
      </c>
      <c r="H5" s="55">
        <v>0</v>
      </c>
      <c r="I5" s="55">
        <v>40</v>
      </c>
      <c r="J5" s="55">
        <v>60</v>
      </c>
      <c r="K5" s="55">
        <v>40</v>
      </c>
      <c r="L5" s="55">
        <v>80</v>
      </c>
      <c r="M5" s="55">
        <v>0</v>
      </c>
      <c r="N5" s="57">
        <f>15*13</f>
        <v>195</v>
      </c>
      <c r="O5" s="58">
        <f t="shared" si="1"/>
        <v>485</v>
      </c>
      <c r="P5" s="25"/>
      <c r="Q5" s="24"/>
    </row>
    <row r="6" spans="1:17" ht="13.5" customHeight="1" x14ac:dyDescent="0.25">
      <c r="A6" s="54" t="s">
        <v>51</v>
      </c>
      <c r="B6" s="77" t="s">
        <v>13</v>
      </c>
      <c r="C6" s="56">
        <v>7</v>
      </c>
      <c r="D6" s="55" t="s">
        <v>103</v>
      </c>
      <c r="E6" s="55">
        <v>0</v>
      </c>
      <c r="F6" s="55">
        <v>40</v>
      </c>
      <c r="G6" s="55">
        <v>0</v>
      </c>
      <c r="H6" s="55">
        <v>40</v>
      </c>
      <c r="I6" s="55">
        <v>40</v>
      </c>
      <c r="J6" s="55">
        <v>0</v>
      </c>
      <c r="K6" s="55">
        <v>120</v>
      </c>
      <c r="L6" s="55">
        <v>100</v>
      </c>
      <c r="M6" s="55">
        <v>30</v>
      </c>
      <c r="N6" s="57">
        <f>15*7</f>
        <v>105</v>
      </c>
      <c r="O6" s="58">
        <f t="shared" si="1"/>
        <v>475</v>
      </c>
      <c r="Q6" s="24"/>
    </row>
    <row r="7" spans="1:17" ht="13.5" customHeight="1" x14ac:dyDescent="0.25">
      <c r="A7" s="54" t="s">
        <v>52</v>
      </c>
      <c r="B7" s="77" t="s">
        <v>14</v>
      </c>
      <c r="C7" s="56">
        <v>6</v>
      </c>
      <c r="D7" s="55" t="s">
        <v>104</v>
      </c>
      <c r="E7" s="55">
        <v>0</v>
      </c>
      <c r="F7" s="55">
        <v>0</v>
      </c>
      <c r="G7" s="55">
        <v>0</v>
      </c>
      <c r="H7" s="55">
        <v>0</v>
      </c>
      <c r="I7" s="55">
        <v>40</v>
      </c>
      <c r="J7" s="55">
        <v>0</v>
      </c>
      <c r="K7" s="55">
        <v>60</v>
      </c>
      <c r="L7" s="55">
        <v>140</v>
      </c>
      <c r="M7" s="55">
        <v>30</v>
      </c>
      <c r="N7" s="57">
        <f>15*13</f>
        <v>195</v>
      </c>
      <c r="O7" s="58">
        <f t="shared" si="1"/>
        <v>465</v>
      </c>
      <c r="Q7" s="24"/>
    </row>
    <row r="8" spans="1:17" ht="13.5" customHeight="1" x14ac:dyDescent="0.25">
      <c r="A8" s="54" t="s">
        <v>53</v>
      </c>
      <c r="B8" s="77" t="s">
        <v>15</v>
      </c>
      <c r="C8" s="56">
        <v>6</v>
      </c>
      <c r="D8" s="55" t="s">
        <v>105</v>
      </c>
      <c r="E8" s="55">
        <v>0</v>
      </c>
      <c r="F8" s="55">
        <v>0</v>
      </c>
      <c r="G8" s="55">
        <v>0</v>
      </c>
      <c r="H8" s="55">
        <v>20</v>
      </c>
      <c r="I8" s="55">
        <v>0</v>
      </c>
      <c r="J8" s="55">
        <v>60</v>
      </c>
      <c r="K8" s="55">
        <v>40</v>
      </c>
      <c r="L8" s="55">
        <v>160</v>
      </c>
      <c r="M8" s="55">
        <v>30</v>
      </c>
      <c r="N8" s="57">
        <f>15*10</f>
        <v>150</v>
      </c>
      <c r="O8" s="58">
        <f t="shared" si="1"/>
        <v>460</v>
      </c>
      <c r="Q8" s="24"/>
    </row>
    <row r="9" spans="1:17" ht="13.5" customHeight="1" x14ac:dyDescent="0.25">
      <c r="A9" s="54" t="s">
        <v>54</v>
      </c>
      <c r="B9" s="77" t="s">
        <v>16</v>
      </c>
      <c r="C9" s="56">
        <v>6</v>
      </c>
      <c r="D9" s="55" t="s">
        <v>106</v>
      </c>
      <c r="E9" s="55">
        <v>30</v>
      </c>
      <c r="F9" s="55">
        <v>0</v>
      </c>
      <c r="G9" s="55">
        <v>0</v>
      </c>
      <c r="H9" s="55">
        <v>0</v>
      </c>
      <c r="I9" s="55">
        <v>40</v>
      </c>
      <c r="J9" s="55">
        <v>60</v>
      </c>
      <c r="K9" s="55">
        <v>0</v>
      </c>
      <c r="L9" s="55">
        <v>160</v>
      </c>
      <c r="M9" s="55">
        <v>30</v>
      </c>
      <c r="N9" s="57">
        <f>15*9</f>
        <v>135</v>
      </c>
      <c r="O9" s="58">
        <f t="shared" si="1"/>
        <v>455</v>
      </c>
      <c r="Q9" s="24"/>
    </row>
    <row r="10" spans="1:17" ht="13.5" customHeight="1" x14ac:dyDescent="0.25">
      <c r="A10" s="39" t="s">
        <v>56</v>
      </c>
      <c r="B10" s="78" t="s">
        <v>1</v>
      </c>
      <c r="C10" s="41">
        <v>7</v>
      </c>
      <c r="D10" s="40"/>
      <c r="E10" s="40">
        <v>0</v>
      </c>
      <c r="F10" s="40">
        <v>0</v>
      </c>
      <c r="G10" s="40">
        <v>40</v>
      </c>
      <c r="H10" s="40">
        <v>0</v>
      </c>
      <c r="I10" s="40">
        <v>40</v>
      </c>
      <c r="J10" s="40">
        <v>60</v>
      </c>
      <c r="K10" s="40">
        <v>120</v>
      </c>
      <c r="L10" s="40">
        <v>0</v>
      </c>
      <c r="M10" s="40">
        <v>30</v>
      </c>
      <c r="N10" s="42">
        <f>15*10</f>
        <v>150</v>
      </c>
      <c r="O10" s="43">
        <f t="shared" si="1"/>
        <v>440</v>
      </c>
      <c r="Q10" s="24"/>
    </row>
    <row r="11" spans="1:17" ht="13.5" customHeight="1" x14ac:dyDescent="0.25">
      <c r="A11" s="39" t="s">
        <v>58</v>
      </c>
      <c r="B11" s="78" t="s">
        <v>18</v>
      </c>
      <c r="C11" s="41">
        <v>5</v>
      </c>
      <c r="D11" s="40" t="s">
        <v>108</v>
      </c>
      <c r="E11" s="40">
        <v>30</v>
      </c>
      <c r="F11" s="40">
        <v>0</v>
      </c>
      <c r="G11" s="40">
        <v>0</v>
      </c>
      <c r="H11" s="40">
        <v>40</v>
      </c>
      <c r="I11" s="40">
        <v>40</v>
      </c>
      <c r="J11" s="40">
        <v>0</v>
      </c>
      <c r="K11" s="40">
        <v>60</v>
      </c>
      <c r="L11" s="40">
        <v>0</v>
      </c>
      <c r="M11" s="40">
        <v>30</v>
      </c>
      <c r="N11" s="42">
        <f>15*14</f>
        <v>210</v>
      </c>
      <c r="O11" s="43">
        <f t="shared" si="1"/>
        <v>410</v>
      </c>
      <c r="Q11" s="24"/>
    </row>
    <row r="12" spans="1:17" ht="13.5" customHeight="1" x14ac:dyDescent="0.25">
      <c r="A12" s="39" t="s">
        <v>60</v>
      </c>
      <c r="B12" s="78" t="s">
        <v>19</v>
      </c>
      <c r="C12" s="41">
        <v>7</v>
      </c>
      <c r="D12" s="40" t="s">
        <v>110</v>
      </c>
      <c r="E12" s="40">
        <v>0</v>
      </c>
      <c r="F12" s="40">
        <v>0</v>
      </c>
      <c r="G12" s="40">
        <v>0</v>
      </c>
      <c r="H12" s="40">
        <v>40</v>
      </c>
      <c r="I12" s="40">
        <v>40</v>
      </c>
      <c r="J12" s="40">
        <v>0</v>
      </c>
      <c r="K12" s="40">
        <v>0</v>
      </c>
      <c r="L12" s="40">
        <v>80</v>
      </c>
      <c r="M12" s="40">
        <v>30</v>
      </c>
      <c r="N12" s="42">
        <f>15*13</f>
        <v>195</v>
      </c>
      <c r="O12" s="43">
        <f t="shared" si="1"/>
        <v>385</v>
      </c>
      <c r="Q12" s="24"/>
    </row>
    <row r="13" spans="1:17" ht="13.5" customHeight="1" x14ac:dyDescent="0.25">
      <c r="A13" s="39" t="s">
        <v>62</v>
      </c>
      <c r="B13" s="78">
        <v>160</v>
      </c>
      <c r="C13" s="41">
        <v>6</v>
      </c>
      <c r="D13" s="40"/>
      <c r="E13" s="40">
        <v>0</v>
      </c>
      <c r="F13" s="40">
        <v>0</v>
      </c>
      <c r="G13" s="40">
        <v>40</v>
      </c>
      <c r="H13" s="40">
        <v>40</v>
      </c>
      <c r="I13" s="40">
        <v>40</v>
      </c>
      <c r="J13" s="40">
        <v>60</v>
      </c>
      <c r="K13" s="40">
        <v>0</v>
      </c>
      <c r="L13" s="40">
        <v>0</v>
      </c>
      <c r="M13" s="40">
        <v>30</v>
      </c>
      <c r="N13" s="42">
        <f>15*11</f>
        <v>165</v>
      </c>
      <c r="O13" s="43">
        <f t="shared" si="1"/>
        <v>375</v>
      </c>
      <c r="Q13" s="24"/>
    </row>
    <row r="14" spans="1:17" ht="13.5" customHeight="1" x14ac:dyDescent="0.25">
      <c r="A14" s="39" t="s">
        <v>65</v>
      </c>
      <c r="B14" s="78">
        <v>182</v>
      </c>
      <c r="C14" s="41">
        <v>5</v>
      </c>
      <c r="D14" s="40"/>
      <c r="E14" s="40">
        <v>30</v>
      </c>
      <c r="F14" s="40">
        <v>0</v>
      </c>
      <c r="G14" s="40">
        <v>40</v>
      </c>
      <c r="H14" s="40">
        <v>0</v>
      </c>
      <c r="I14" s="40">
        <v>40</v>
      </c>
      <c r="J14" s="40">
        <v>60</v>
      </c>
      <c r="K14" s="40">
        <v>0</v>
      </c>
      <c r="L14" s="40">
        <v>80</v>
      </c>
      <c r="M14" s="40">
        <v>30</v>
      </c>
      <c r="N14" s="42">
        <f>15*5</f>
        <v>75</v>
      </c>
      <c r="O14" s="43">
        <f t="shared" si="1"/>
        <v>355</v>
      </c>
      <c r="Q14" s="24"/>
    </row>
    <row r="15" spans="1:17" ht="13.5" customHeight="1" x14ac:dyDescent="0.25">
      <c r="A15" s="39" t="s">
        <v>66</v>
      </c>
      <c r="B15" s="78" t="s">
        <v>2</v>
      </c>
      <c r="C15" s="41">
        <v>7</v>
      </c>
      <c r="D15" s="40"/>
      <c r="E15" s="40">
        <v>0</v>
      </c>
      <c r="F15" s="40">
        <v>0</v>
      </c>
      <c r="G15" s="40">
        <v>40</v>
      </c>
      <c r="H15" s="40">
        <v>40</v>
      </c>
      <c r="I15" s="40">
        <v>0</v>
      </c>
      <c r="J15" s="40">
        <v>40</v>
      </c>
      <c r="K15" s="40">
        <v>40</v>
      </c>
      <c r="L15" s="40">
        <v>0</v>
      </c>
      <c r="M15" s="40">
        <v>30</v>
      </c>
      <c r="N15" s="42">
        <f>15*10</f>
        <v>150</v>
      </c>
      <c r="O15" s="43">
        <f t="shared" si="1"/>
        <v>340</v>
      </c>
      <c r="Q15" s="24"/>
    </row>
    <row r="16" spans="1:17" ht="13.5" customHeight="1" x14ac:dyDescent="0.25">
      <c r="A16" s="39" t="s">
        <v>70</v>
      </c>
      <c r="B16" s="78" t="s">
        <v>13</v>
      </c>
      <c r="C16" s="41">
        <v>7</v>
      </c>
      <c r="D16" s="40" t="s">
        <v>115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60</v>
      </c>
      <c r="K16" s="40">
        <v>0</v>
      </c>
      <c r="L16" s="40">
        <v>60</v>
      </c>
      <c r="M16" s="40">
        <v>30</v>
      </c>
      <c r="N16" s="42">
        <f>15*10</f>
        <v>150</v>
      </c>
      <c r="O16" s="43">
        <f t="shared" si="1"/>
        <v>300</v>
      </c>
      <c r="Q16" s="24"/>
    </row>
    <row r="17" spans="1:17" ht="13.5" customHeight="1" x14ac:dyDescent="0.25">
      <c r="A17" s="39" t="s">
        <v>71</v>
      </c>
      <c r="B17" s="78" t="s">
        <v>21</v>
      </c>
      <c r="C17" s="41">
        <v>5</v>
      </c>
      <c r="D17" s="40" t="s">
        <v>116</v>
      </c>
      <c r="E17" s="40">
        <v>0</v>
      </c>
      <c r="F17" s="40">
        <v>40</v>
      </c>
      <c r="G17" s="40">
        <v>0</v>
      </c>
      <c r="H17" s="40">
        <v>40</v>
      </c>
      <c r="I17" s="40">
        <v>40</v>
      </c>
      <c r="J17" s="40">
        <v>0</v>
      </c>
      <c r="K17" s="40">
        <v>0</v>
      </c>
      <c r="L17" s="40">
        <v>0</v>
      </c>
      <c r="M17" s="40">
        <v>30</v>
      </c>
      <c r="N17" s="42">
        <f>15*10</f>
        <v>150</v>
      </c>
      <c r="O17" s="43">
        <f t="shared" si="1"/>
        <v>300</v>
      </c>
      <c r="Q17" s="24"/>
    </row>
    <row r="18" spans="1:17" ht="13.5" customHeight="1" x14ac:dyDescent="0.25">
      <c r="A18" s="39" t="s">
        <v>74</v>
      </c>
      <c r="B18" s="78" t="s">
        <v>7</v>
      </c>
      <c r="C18" s="41">
        <v>7</v>
      </c>
      <c r="D18" s="40"/>
      <c r="E18" s="40">
        <v>0</v>
      </c>
      <c r="F18" s="40">
        <v>0</v>
      </c>
      <c r="G18" s="40">
        <v>0</v>
      </c>
      <c r="H18" s="40">
        <v>40</v>
      </c>
      <c r="I18" s="40">
        <v>40</v>
      </c>
      <c r="J18" s="40">
        <v>0</v>
      </c>
      <c r="K18" s="40">
        <v>60</v>
      </c>
      <c r="L18" s="40">
        <v>0</v>
      </c>
      <c r="M18" s="40">
        <v>30</v>
      </c>
      <c r="N18" s="42">
        <f>15*8</f>
        <v>120</v>
      </c>
      <c r="O18" s="43">
        <f t="shared" si="1"/>
        <v>290</v>
      </c>
      <c r="Q18" s="24"/>
    </row>
    <row r="19" spans="1:17" ht="13.5" customHeight="1" x14ac:dyDescent="0.25">
      <c r="A19" s="39" t="s">
        <v>76</v>
      </c>
      <c r="B19" s="78" t="s">
        <v>24</v>
      </c>
      <c r="C19" s="41">
        <v>4</v>
      </c>
      <c r="D19" s="40" t="s">
        <v>119</v>
      </c>
      <c r="E19" s="40">
        <v>40</v>
      </c>
      <c r="F19" s="40">
        <v>0</v>
      </c>
      <c r="G19" s="40">
        <v>0</v>
      </c>
      <c r="H19" s="40">
        <v>40</v>
      </c>
      <c r="I19" s="40">
        <v>40</v>
      </c>
      <c r="J19" s="40">
        <v>60</v>
      </c>
      <c r="K19" s="40">
        <v>0</v>
      </c>
      <c r="L19" s="40">
        <v>0</v>
      </c>
      <c r="M19" s="40">
        <v>30</v>
      </c>
      <c r="N19" s="42">
        <f>15*5</f>
        <v>75</v>
      </c>
      <c r="O19" s="43">
        <f t="shared" si="1"/>
        <v>285</v>
      </c>
      <c r="Q19" s="24"/>
    </row>
    <row r="20" spans="1:17" ht="13.5" customHeight="1" x14ac:dyDescent="0.25">
      <c r="A20" s="39" t="s">
        <v>75</v>
      </c>
      <c r="B20" s="78" t="s">
        <v>23</v>
      </c>
      <c r="C20" s="41">
        <v>6</v>
      </c>
      <c r="D20" s="40" t="s">
        <v>118</v>
      </c>
      <c r="E20" s="40">
        <v>0</v>
      </c>
      <c r="F20" s="40">
        <v>0</v>
      </c>
      <c r="G20" s="40">
        <v>0</v>
      </c>
      <c r="H20" s="40">
        <v>0</v>
      </c>
      <c r="I20" s="40">
        <v>40</v>
      </c>
      <c r="J20" s="40">
        <v>0</v>
      </c>
      <c r="K20" s="40">
        <v>0</v>
      </c>
      <c r="L20" s="40">
        <v>80</v>
      </c>
      <c r="M20" s="40">
        <v>30</v>
      </c>
      <c r="N20" s="42">
        <f>15*9</f>
        <v>135</v>
      </c>
      <c r="O20" s="43">
        <f t="shared" si="1"/>
        <v>285</v>
      </c>
      <c r="Q20" s="24"/>
    </row>
    <row r="21" spans="1:17" ht="13.5" customHeight="1" x14ac:dyDescent="0.25">
      <c r="A21" s="39" t="s">
        <v>77</v>
      </c>
      <c r="B21" s="78" t="s">
        <v>25</v>
      </c>
      <c r="C21" s="41">
        <v>5</v>
      </c>
      <c r="D21" s="40" t="s">
        <v>120</v>
      </c>
      <c r="E21" s="40">
        <v>0</v>
      </c>
      <c r="F21" s="40">
        <v>0</v>
      </c>
      <c r="G21" s="40">
        <v>40</v>
      </c>
      <c r="H21" s="40">
        <v>0</v>
      </c>
      <c r="I21" s="40">
        <v>40</v>
      </c>
      <c r="J21" s="40">
        <v>0</v>
      </c>
      <c r="K21" s="40">
        <v>0</v>
      </c>
      <c r="L21" s="40">
        <v>0</v>
      </c>
      <c r="M21" s="40">
        <v>30</v>
      </c>
      <c r="N21" s="42">
        <f>15*11</f>
        <v>165</v>
      </c>
      <c r="O21" s="43">
        <f t="shared" si="1"/>
        <v>275</v>
      </c>
      <c r="Q21" s="24"/>
    </row>
    <row r="22" spans="1:17" ht="13.5" customHeight="1" x14ac:dyDescent="0.25">
      <c r="A22" s="39" t="s">
        <v>78</v>
      </c>
      <c r="B22" s="78" t="s">
        <v>26</v>
      </c>
      <c r="C22" s="41">
        <v>4</v>
      </c>
      <c r="D22" s="40" t="s">
        <v>121</v>
      </c>
      <c r="E22" s="40">
        <v>0</v>
      </c>
      <c r="F22" s="40">
        <v>0</v>
      </c>
      <c r="G22" s="40">
        <v>0</v>
      </c>
      <c r="H22" s="40">
        <v>0</v>
      </c>
      <c r="I22" s="40">
        <v>40</v>
      </c>
      <c r="J22" s="40">
        <v>60</v>
      </c>
      <c r="K22" s="40">
        <v>0</v>
      </c>
      <c r="L22" s="40">
        <v>0</v>
      </c>
      <c r="M22" s="40">
        <v>30</v>
      </c>
      <c r="N22" s="42">
        <f>15*9</f>
        <v>135</v>
      </c>
      <c r="O22" s="43">
        <f t="shared" si="1"/>
        <v>265</v>
      </c>
      <c r="Q22" s="24"/>
    </row>
    <row r="23" spans="1:17" ht="13.5" customHeight="1" x14ac:dyDescent="0.25">
      <c r="A23" s="39" t="s">
        <v>79</v>
      </c>
      <c r="B23" s="78">
        <v>182</v>
      </c>
      <c r="C23" s="41">
        <v>5</v>
      </c>
      <c r="D23" s="40"/>
      <c r="E23" s="40">
        <v>0</v>
      </c>
      <c r="F23" s="40">
        <v>0</v>
      </c>
      <c r="G23" s="40">
        <v>0</v>
      </c>
      <c r="H23" s="40">
        <v>40</v>
      </c>
      <c r="I23" s="40">
        <v>40</v>
      </c>
      <c r="J23" s="40">
        <v>0</v>
      </c>
      <c r="K23" s="40">
        <v>0</v>
      </c>
      <c r="L23" s="40">
        <v>0</v>
      </c>
      <c r="M23" s="40">
        <v>30</v>
      </c>
      <c r="N23" s="42">
        <f>15*8</f>
        <v>120</v>
      </c>
      <c r="O23" s="43">
        <f t="shared" si="1"/>
        <v>230</v>
      </c>
      <c r="Q23" s="24"/>
    </row>
    <row r="24" spans="1:17" ht="13.5" customHeight="1" x14ac:dyDescent="0.25">
      <c r="A24" s="39" t="s">
        <v>80</v>
      </c>
      <c r="B24" s="78" t="s">
        <v>27</v>
      </c>
      <c r="C24" s="41">
        <v>5</v>
      </c>
      <c r="D24" s="40" t="s">
        <v>122</v>
      </c>
      <c r="E24" s="40">
        <v>0</v>
      </c>
      <c r="F24" s="40">
        <v>0</v>
      </c>
      <c r="G24" s="40">
        <v>0</v>
      </c>
      <c r="H24" s="40">
        <v>0</v>
      </c>
      <c r="I24" s="40">
        <v>40</v>
      </c>
      <c r="J24" s="40">
        <v>0</v>
      </c>
      <c r="K24" s="40">
        <v>0</v>
      </c>
      <c r="L24" s="40">
        <v>60</v>
      </c>
      <c r="M24" s="40">
        <v>30</v>
      </c>
      <c r="N24" s="42">
        <f>15*6</f>
        <v>90</v>
      </c>
      <c r="O24" s="43">
        <f t="shared" si="1"/>
        <v>220</v>
      </c>
      <c r="Q24" s="24"/>
    </row>
    <row r="25" spans="1:17" ht="13.5" customHeight="1" x14ac:dyDescent="0.25">
      <c r="A25" s="39" t="s">
        <v>81</v>
      </c>
      <c r="B25" s="78" t="s">
        <v>28</v>
      </c>
      <c r="C25" s="41">
        <v>4</v>
      </c>
      <c r="D25" s="40" t="s">
        <v>123</v>
      </c>
      <c r="E25" s="40">
        <v>0</v>
      </c>
      <c r="F25" s="40">
        <v>0</v>
      </c>
      <c r="G25" s="40">
        <v>0</v>
      </c>
      <c r="H25" s="40">
        <v>40</v>
      </c>
      <c r="I25" s="40">
        <v>40</v>
      </c>
      <c r="J25" s="40">
        <v>60</v>
      </c>
      <c r="K25" s="40">
        <v>0</v>
      </c>
      <c r="L25" s="40">
        <v>0</v>
      </c>
      <c r="M25" s="40">
        <v>0</v>
      </c>
      <c r="N25" s="42">
        <f>15*5</f>
        <v>75</v>
      </c>
      <c r="O25" s="43">
        <f t="shared" si="1"/>
        <v>215</v>
      </c>
      <c r="Q25" s="24"/>
    </row>
    <row r="26" spans="1:17" ht="13.5" customHeight="1" x14ac:dyDescent="0.25">
      <c r="A26" s="39" t="s">
        <v>82</v>
      </c>
      <c r="B26" s="78" t="s">
        <v>29</v>
      </c>
      <c r="C26" s="41">
        <v>5</v>
      </c>
      <c r="D26" s="40"/>
      <c r="E26" s="40">
        <v>0</v>
      </c>
      <c r="F26" s="40">
        <v>0</v>
      </c>
      <c r="G26" s="40">
        <v>0</v>
      </c>
      <c r="H26" s="40">
        <v>40</v>
      </c>
      <c r="I26" s="40">
        <v>0</v>
      </c>
      <c r="J26" s="40">
        <v>60</v>
      </c>
      <c r="K26" s="40">
        <v>0</v>
      </c>
      <c r="L26" s="40">
        <v>0</v>
      </c>
      <c r="M26" s="40">
        <v>30</v>
      </c>
      <c r="N26" s="42">
        <f>15*5</f>
        <v>75</v>
      </c>
      <c r="O26" s="43">
        <f t="shared" si="1"/>
        <v>205</v>
      </c>
      <c r="Q26" s="24"/>
    </row>
    <row r="27" spans="1:17" ht="13.5" customHeight="1" x14ac:dyDescent="0.25">
      <c r="A27" s="39" t="s">
        <v>84</v>
      </c>
      <c r="B27" s="78">
        <v>182</v>
      </c>
      <c r="C27" s="41">
        <v>5</v>
      </c>
      <c r="D27" s="40"/>
      <c r="E27" s="40">
        <v>0</v>
      </c>
      <c r="F27" s="40">
        <v>0</v>
      </c>
      <c r="G27" s="40">
        <v>0</v>
      </c>
      <c r="H27" s="40">
        <v>0</v>
      </c>
      <c r="I27" s="40">
        <v>40</v>
      </c>
      <c r="J27" s="40">
        <v>0</v>
      </c>
      <c r="K27" s="40">
        <v>0</v>
      </c>
      <c r="L27" s="40">
        <v>0</v>
      </c>
      <c r="M27" s="40">
        <v>30</v>
      </c>
      <c r="N27" s="42">
        <f>15*8</f>
        <v>120</v>
      </c>
      <c r="O27" s="43">
        <f t="shared" si="1"/>
        <v>190</v>
      </c>
      <c r="Q27" s="24"/>
    </row>
    <row r="28" spans="1:17" ht="13.5" customHeight="1" x14ac:dyDescent="0.25">
      <c r="A28" s="39" t="s">
        <v>85</v>
      </c>
      <c r="B28" s="78" t="s">
        <v>30</v>
      </c>
      <c r="C28" s="41">
        <v>4</v>
      </c>
      <c r="D28" s="40" t="s">
        <v>125</v>
      </c>
      <c r="E28" s="40">
        <v>0</v>
      </c>
      <c r="F28" s="40">
        <v>0</v>
      </c>
      <c r="G28" s="40">
        <v>0</v>
      </c>
      <c r="H28" s="40">
        <v>40</v>
      </c>
      <c r="I28" s="40">
        <v>40</v>
      </c>
      <c r="J28" s="40">
        <v>0</v>
      </c>
      <c r="K28" s="40">
        <v>0</v>
      </c>
      <c r="L28" s="40">
        <v>0</v>
      </c>
      <c r="M28" s="40">
        <v>30</v>
      </c>
      <c r="N28" s="42">
        <f>15*5</f>
        <v>75</v>
      </c>
      <c r="O28" s="43">
        <f t="shared" si="1"/>
        <v>185</v>
      </c>
      <c r="Q28" s="24"/>
    </row>
    <row r="29" spans="1:17" ht="13.5" customHeight="1" x14ac:dyDescent="0.25">
      <c r="A29" s="39" t="s">
        <v>86</v>
      </c>
      <c r="B29" s="78" t="s">
        <v>12</v>
      </c>
      <c r="C29" s="41">
        <v>7</v>
      </c>
      <c r="D29" s="40" t="s">
        <v>126</v>
      </c>
      <c r="E29" s="40">
        <v>0</v>
      </c>
      <c r="F29" s="40">
        <v>0</v>
      </c>
      <c r="G29" s="40">
        <v>0</v>
      </c>
      <c r="H29" s="40">
        <v>0</v>
      </c>
      <c r="I29" s="40">
        <v>40</v>
      </c>
      <c r="J29" s="40">
        <v>0</v>
      </c>
      <c r="K29" s="40">
        <v>40</v>
      </c>
      <c r="L29" s="40">
        <v>0</v>
      </c>
      <c r="M29" s="40">
        <v>30</v>
      </c>
      <c r="N29" s="42">
        <f>15*5</f>
        <v>75</v>
      </c>
      <c r="O29" s="43">
        <f t="shared" si="1"/>
        <v>185</v>
      </c>
      <c r="Q29" s="24"/>
    </row>
    <row r="30" spans="1:17" ht="13.5" customHeight="1" x14ac:dyDescent="0.25">
      <c r="A30" s="39" t="s">
        <v>87</v>
      </c>
      <c r="B30" s="78">
        <v>191</v>
      </c>
      <c r="C30" s="41">
        <v>5</v>
      </c>
      <c r="D30" s="40"/>
      <c r="E30" s="40">
        <v>0</v>
      </c>
      <c r="F30" s="40">
        <v>0</v>
      </c>
      <c r="G30" s="40">
        <v>0</v>
      </c>
      <c r="H30" s="40">
        <v>0</v>
      </c>
      <c r="I30" s="40">
        <v>40</v>
      </c>
      <c r="J30" s="40">
        <v>60</v>
      </c>
      <c r="K30" s="40">
        <v>0</v>
      </c>
      <c r="L30" s="40">
        <v>0</v>
      </c>
      <c r="M30" s="40">
        <v>30</v>
      </c>
      <c r="N30" s="42">
        <f>15*3</f>
        <v>45</v>
      </c>
      <c r="O30" s="43">
        <f t="shared" si="1"/>
        <v>175</v>
      </c>
      <c r="Q30" s="24"/>
    </row>
    <row r="31" spans="1:17" ht="13.5" customHeight="1" thickBot="1" x14ac:dyDescent="0.3">
      <c r="A31" s="44" t="s">
        <v>88</v>
      </c>
      <c r="B31" s="79" t="s">
        <v>13</v>
      </c>
      <c r="C31" s="46">
        <v>7</v>
      </c>
      <c r="D31" s="45" t="s">
        <v>115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60</v>
      </c>
      <c r="K31" s="45">
        <v>0</v>
      </c>
      <c r="L31" s="45">
        <v>0</v>
      </c>
      <c r="M31" s="45">
        <v>30</v>
      </c>
      <c r="N31" s="47">
        <f>15*5</f>
        <v>75</v>
      </c>
      <c r="O31" s="48">
        <f t="shared" si="1"/>
        <v>165</v>
      </c>
      <c r="Q31" s="24"/>
    </row>
    <row r="32" spans="1:17" ht="13.5" customHeight="1" x14ac:dyDescent="0.25">
      <c r="A32" s="39" t="s">
        <v>89</v>
      </c>
      <c r="B32" s="78">
        <v>208</v>
      </c>
      <c r="C32" s="41">
        <v>6</v>
      </c>
      <c r="D32" s="40"/>
      <c r="E32" s="40">
        <v>0</v>
      </c>
      <c r="F32" s="40">
        <v>0</v>
      </c>
      <c r="G32" s="40">
        <v>0</v>
      </c>
      <c r="H32" s="40">
        <v>40</v>
      </c>
      <c r="I32" s="40">
        <v>0</v>
      </c>
      <c r="J32" s="40">
        <v>0</v>
      </c>
      <c r="K32" s="40">
        <v>0</v>
      </c>
      <c r="L32" s="40">
        <v>0</v>
      </c>
      <c r="M32" s="40">
        <v>30</v>
      </c>
      <c r="N32" s="42">
        <f>15*6</f>
        <v>90</v>
      </c>
      <c r="O32" s="43">
        <f t="shared" si="1"/>
        <v>160</v>
      </c>
      <c r="Q32" s="24"/>
    </row>
    <row r="33" spans="1:17" ht="13.5" customHeight="1" x14ac:dyDescent="0.25">
      <c r="A33" s="39" t="s">
        <v>90</v>
      </c>
      <c r="B33" s="78" t="s">
        <v>31</v>
      </c>
      <c r="C33" s="41">
        <v>4</v>
      </c>
      <c r="D33" s="40" t="s">
        <v>127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30</v>
      </c>
      <c r="N33" s="42">
        <f>15*7</f>
        <v>105</v>
      </c>
      <c r="O33" s="43">
        <f t="shared" si="1"/>
        <v>135</v>
      </c>
      <c r="Q33" s="24"/>
    </row>
    <row r="34" spans="1:17" ht="13.5" customHeight="1" x14ac:dyDescent="0.25">
      <c r="A34" s="39" t="s">
        <v>91</v>
      </c>
      <c r="B34" s="78" t="s">
        <v>32</v>
      </c>
      <c r="C34" s="41">
        <v>4</v>
      </c>
      <c r="D34" s="40" t="s">
        <v>128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30</v>
      </c>
      <c r="N34" s="42">
        <f>15*7</f>
        <v>105</v>
      </c>
      <c r="O34" s="43">
        <f t="shared" si="1"/>
        <v>135</v>
      </c>
      <c r="Q34" s="24"/>
    </row>
    <row r="35" spans="1:17" ht="13.5" customHeight="1" x14ac:dyDescent="0.25">
      <c r="A35" s="39" t="s">
        <v>92</v>
      </c>
      <c r="B35" s="78">
        <v>182</v>
      </c>
      <c r="C35" s="41">
        <v>5</v>
      </c>
      <c r="D35" s="40"/>
      <c r="E35" s="40">
        <v>0</v>
      </c>
      <c r="F35" s="40">
        <v>0</v>
      </c>
      <c r="G35" s="40">
        <v>0</v>
      </c>
      <c r="H35" s="40">
        <v>40</v>
      </c>
      <c r="I35" s="40">
        <v>0</v>
      </c>
      <c r="J35" s="40">
        <v>0</v>
      </c>
      <c r="K35" s="40">
        <v>0</v>
      </c>
      <c r="L35" s="40">
        <v>0</v>
      </c>
      <c r="M35" s="40">
        <v>30</v>
      </c>
      <c r="N35" s="42">
        <f>15*4</f>
        <v>60</v>
      </c>
      <c r="O35" s="43">
        <f t="shared" si="1"/>
        <v>130</v>
      </c>
      <c r="Q35" s="24"/>
    </row>
    <row r="36" spans="1:17" ht="13.5" customHeight="1" x14ac:dyDescent="0.25">
      <c r="A36" s="39" t="s">
        <v>93</v>
      </c>
      <c r="B36" s="78" t="s">
        <v>33</v>
      </c>
      <c r="C36" s="41">
        <v>6</v>
      </c>
      <c r="D36" s="40" t="s">
        <v>129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30</v>
      </c>
      <c r="N36" s="42">
        <f>15*5</f>
        <v>75</v>
      </c>
      <c r="O36" s="43">
        <f t="shared" si="1"/>
        <v>105</v>
      </c>
      <c r="Q36" s="24"/>
    </row>
    <row r="37" spans="1:17" ht="41.25" customHeight="1" thickBot="1" x14ac:dyDescent="0.3">
      <c r="A37" s="70" t="s">
        <v>212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2"/>
      <c r="Q37" s="24"/>
    </row>
    <row r="38" spans="1:17" ht="13.5" customHeight="1" x14ac:dyDescent="0.25">
      <c r="A38" s="59" t="s">
        <v>34</v>
      </c>
      <c r="B38" s="80" t="s">
        <v>7</v>
      </c>
      <c r="C38" s="61">
        <v>8</v>
      </c>
      <c r="D38" s="60"/>
      <c r="E38" s="60">
        <v>30</v>
      </c>
      <c r="F38" s="60">
        <v>0</v>
      </c>
      <c r="G38" s="60">
        <v>40</v>
      </c>
      <c r="H38" s="60">
        <v>40</v>
      </c>
      <c r="I38" s="60">
        <v>40</v>
      </c>
      <c r="J38" s="60">
        <v>60</v>
      </c>
      <c r="K38" s="60">
        <v>120</v>
      </c>
      <c r="L38" s="60">
        <v>160</v>
      </c>
      <c r="M38" s="60">
        <v>30</v>
      </c>
      <c r="N38" s="62">
        <f>15*13</f>
        <v>195</v>
      </c>
      <c r="O38" s="63">
        <f t="shared" si="0"/>
        <v>715</v>
      </c>
    </row>
    <row r="39" spans="1:17" ht="15" x14ac:dyDescent="0.25">
      <c r="A39" s="64" t="s">
        <v>36</v>
      </c>
      <c r="B39" s="81" t="s">
        <v>8</v>
      </c>
      <c r="C39" s="66">
        <v>9</v>
      </c>
      <c r="D39" s="65" t="s">
        <v>96</v>
      </c>
      <c r="E39" s="65">
        <v>0</v>
      </c>
      <c r="F39" s="65">
        <v>40</v>
      </c>
      <c r="G39" s="65">
        <v>0</v>
      </c>
      <c r="H39" s="65">
        <v>40</v>
      </c>
      <c r="I39" s="65">
        <v>40</v>
      </c>
      <c r="J39" s="65">
        <v>60</v>
      </c>
      <c r="K39" s="65">
        <v>60</v>
      </c>
      <c r="L39" s="65">
        <v>160</v>
      </c>
      <c r="M39" s="65">
        <v>30</v>
      </c>
      <c r="N39" s="67">
        <f>15*16</f>
        <v>240</v>
      </c>
      <c r="O39" s="68">
        <f t="shared" ref="O39:O64" si="2">SUM(E39:N39)</f>
        <v>670</v>
      </c>
    </row>
    <row r="40" spans="1:17" ht="15" x14ac:dyDescent="0.25">
      <c r="A40" s="64" t="s">
        <v>35</v>
      </c>
      <c r="B40" s="81" t="s">
        <v>7</v>
      </c>
      <c r="C40" s="66">
        <v>10</v>
      </c>
      <c r="D40" s="65"/>
      <c r="E40" s="65">
        <v>0</v>
      </c>
      <c r="F40" s="65">
        <v>0</v>
      </c>
      <c r="G40" s="65">
        <v>40</v>
      </c>
      <c r="H40" s="65">
        <v>40</v>
      </c>
      <c r="I40" s="65">
        <v>40</v>
      </c>
      <c r="J40" s="65">
        <v>60</v>
      </c>
      <c r="K40" s="65">
        <v>60</v>
      </c>
      <c r="L40" s="65">
        <v>160</v>
      </c>
      <c r="M40" s="65">
        <v>30</v>
      </c>
      <c r="N40" s="67">
        <f>15*16</f>
        <v>240</v>
      </c>
      <c r="O40" s="68">
        <f t="shared" si="2"/>
        <v>670</v>
      </c>
    </row>
    <row r="41" spans="1:17" ht="15" x14ac:dyDescent="0.25">
      <c r="A41" s="64" t="s">
        <v>37</v>
      </c>
      <c r="B41" s="81" t="s">
        <v>7</v>
      </c>
      <c r="C41" s="66">
        <v>9</v>
      </c>
      <c r="D41" s="65"/>
      <c r="E41" s="65">
        <v>0</v>
      </c>
      <c r="F41" s="65">
        <v>0</v>
      </c>
      <c r="G41" s="65">
        <v>40</v>
      </c>
      <c r="H41" s="65">
        <v>0</v>
      </c>
      <c r="I41" s="65">
        <v>40</v>
      </c>
      <c r="J41" s="65">
        <v>60</v>
      </c>
      <c r="K41" s="65">
        <v>120</v>
      </c>
      <c r="L41" s="65">
        <v>160</v>
      </c>
      <c r="M41" s="65">
        <v>30</v>
      </c>
      <c r="N41" s="67">
        <f>15*14</f>
        <v>210</v>
      </c>
      <c r="O41" s="68">
        <f t="shared" si="2"/>
        <v>660</v>
      </c>
    </row>
    <row r="42" spans="1:17" ht="15" x14ac:dyDescent="0.25">
      <c r="A42" s="64" t="s">
        <v>38</v>
      </c>
      <c r="B42" s="81" t="s">
        <v>9</v>
      </c>
      <c r="C42" s="66">
        <v>9</v>
      </c>
      <c r="D42" s="65" t="s">
        <v>97</v>
      </c>
      <c r="E42" s="65">
        <v>0</v>
      </c>
      <c r="F42" s="65">
        <v>0</v>
      </c>
      <c r="G42" s="65">
        <v>0</v>
      </c>
      <c r="H42" s="65">
        <v>40</v>
      </c>
      <c r="I42" s="65">
        <v>40</v>
      </c>
      <c r="J42" s="65">
        <v>60</v>
      </c>
      <c r="K42" s="65">
        <v>120</v>
      </c>
      <c r="L42" s="65">
        <v>140</v>
      </c>
      <c r="M42" s="65">
        <v>30</v>
      </c>
      <c r="N42" s="67">
        <f>15*12</f>
        <v>180</v>
      </c>
      <c r="O42" s="68">
        <f t="shared" si="2"/>
        <v>610</v>
      </c>
    </row>
    <row r="43" spans="1:17" ht="15" x14ac:dyDescent="0.25">
      <c r="A43" s="64" t="s">
        <v>39</v>
      </c>
      <c r="B43" s="81" t="s">
        <v>1</v>
      </c>
      <c r="C43" s="66">
        <v>10</v>
      </c>
      <c r="D43" s="65"/>
      <c r="E43" s="65">
        <v>30</v>
      </c>
      <c r="F43" s="65">
        <v>0</v>
      </c>
      <c r="G43" s="65">
        <v>40</v>
      </c>
      <c r="H43" s="65">
        <v>0</v>
      </c>
      <c r="I43" s="65">
        <v>0</v>
      </c>
      <c r="J43" s="65">
        <v>60</v>
      </c>
      <c r="K43" s="65">
        <v>120</v>
      </c>
      <c r="L43" s="65">
        <v>80</v>
      </c>
      <c r="M43" s="65">
        <v>30</v>
      </c>
      <c r="N43" s="67">
        <f>15*16</f>
        <v>240</v>
      </c>
      <c r="O43" s="68">
        <f t="shared" si="2"/>
        <v>600</v>
      </c>
    </row>
    <row r="44" spans="1:17" ht="15" x14ac:dyDescent="0.25">
      <c r="A44" s="64" t="s">
        <v>40</v>
      </c>
      <c r="B44" s="81" t="s">
        <v>10</v>
      </c>
      <c r="C44" s="66">
        <v>8</v>
      </c>
      <c r="D44" s="65" t="s">
        <v>98</v>
      </c>
      <c r="E44" s="65">
        <v>0</v>
      </c>
      <c r="F44" s="65">
        <v>0</v>
      </c>
      <c r="G44" s="65">
        <v>40</v>
      </c>
      <c r="H44" s="65">
        <v>0</v>
      </c>
      <c r="I44" s="65">
        <v>40</v>
      </c>
      <c r="J44" s="65">
        <v>60</v>
      </c>
      <c r="K44" s="65">
        <v>100</v>
      </c>
      <c r="L44" s="65">
        <v>160</v>
      </c>
      <c r="M44" s="65">
        <v>30</v>
      </c>
      <c r="N44" s="67">
        <f>15*11</f>
        <v>165</v>
      </c>
      <c r="O44" s="68">
        <f t="shared" si="2"/>
        <v>595</v>
      </c>
    </row>
    <row r="45" spans="1:17" ht="15" x14ac:dyDescent="0.25">
      <c r="A45" s="29" t="s">
        <v>41</v>
      </c>
      <c r="B45" s="82" t="s">
        <v>7</v>
      </c>
      <c r="C45" s="31">
        <v>9</v>
      </c>
      <c r="D45" s="30"/>
      <c r="E45" s="30">
        <v>0</v>
      </c>
      <c r="F45" s="30">
        <v>0</v>
      </c>
      <c r="G45" s="30">
        <v>40</v>
      </c>
      <c r="H45" s="30">
        <v>0</v>
      </c>
      <c r="I45" s="30">
        <v>0</v>
      </c>
      <c r="J45" s="30">
        <v>0</v>
      </c>
      <c r="K45" s="30">
        <v>120</v>
      </c>
      <c r="L45" s="30">
        <v>160</v>
      </c>
      <c r="M45" s="30">
        <v>30</v>
      </c>
      <c r="N45" s="32">
        <f>15*15</f>
        <v>225</v>
      </c>
      <c r="O45" s="33">
        <f t="shared" si="2"/>
        <v>575</v>
      </c>
    </row>
    <row r="46" spans="1:17" ht="15" x14ac:dyDescent="0.25">
      <c r="A46" s="29" t="s">
        <v>43</v>
      </c>
      <c r="B46" s="82">
        <v>178</v>
      </c>
      <c r="C46" s="31">
        <v>8</v>
      </c>
      <c r="D46" s="30"/>
      <c r="E46" s="30">
        <v>0</v>
      </c>
      <c r="F46" s="30">
        <v>0</v>
      </c>
      <c r="G46" s="30">
        <v>40</v>
      </c>
      <c r="H46" s="30">
        <v>40</v>
      </c>
      <c r="I46" s="30">
        <v>40</v>
      </c>
      <c r="J46" s="30">
        <v>0</v>
      </c>
      <c r="K46" s="30">
        <v>60</v>
      </c>
      <c r="L46" s="30">
        <v>160</v>
      </c>
      <c r="M46" s="30">
        <v>30</v>
      </c>
      <c r="N46" s="32">
        <f>15*13</f>
        <v>195</v>
      </c>
      <c r="O46" s="33">
        <f t="shared" si="2"/>
        <v>565</v>
      </c>
    </row>
    <row r="47" spans="1:17" ht="15" x14ac:dyDescent="0.25">
      <c r="A47" s="29" t="s">
        <v>44</v>
      </c>
      <c r="B47" s="82" t="s">
        <v>11</v>
      </c>
      <c r="C47" s="31">
        <v>8</v>
      </c>
      <c r="D47" s="30" t="s">
        <v>99</v>
      </c>
      <c r="E47" s="30">
        <v>0</v>
      </c>
      <c r="F47" s="30">
        <v>0</v>
      </c>
      <c r="G47" s="30">
        <v>40</v>
      </c>
      <c r="H47" s="30">
        <v>0</v>
      </c>
      <c r="I47" s="30">
        <v>40</v>
      </c>
      <c r="J47" s="30">
        <v>60</v>
      </c>
      <c r="K47" s="30">
        <v>120</v>
      </c>
      <c r="L47" s="30">
        <v>160</v>
      </c>
      <c r="M47" s="30">
        <v>30</v>
      </c>
      <c r="N47" s="32">
        <f>15*7</f>
        <v>105</v>
      </c>
      <c r="O47" s="33">
        <f t="shared" si="2"/>
        <v>555</v>
      </c>
    </row>
    <row r="48" spans="1:17" ht="15" x14ac:dyDescent="0.25">
      <c r="A48" s="29" t="s">
        <v>46</v>
      </c>
      <c r="B48" s="82" t="s">
        <v>12</v>
      </c>
      <c r="C48" s="31">
        <v>8</v>
      </c>
      <c r="D48" s="30" t="s">
        <v>101</v>
      </c>
      <c r="E48" s="30">
        <v>30</v>
      </c>
      <c r="F48" s="30">
        <v>0</v>
      </c>
      <c r="G48" s="30">
        <v>40</v>
      </c>
      <c r="H48" s="30">
        <v>40</v>
      </c>
      <c r="I48" s="30">
        <v>0</v>
      </c>
      <c r="J48" s="30">
        <v>60</v>
      </c>
      <c r="K48" s="30">
        <v>60</v>
      </c>
      <c r="L48" s="30">
        <v>160</v>
      </c>
      <c r="M48" s="30">
        <v>30</v>
      </c>
      <c r="N48" s="32">
        <f>15*8</f>
        <v>120</v>
      </c>
      <c r="O48" s="33">
        <f t="shared" si="2"/>
        <v>540</v>
      </c>
    </row>
    <row r="49" spans="1:15" ht="15" x14ac:dyDescent="0.25">
      <c r="A49" s="29" t="s">
        <v>47</v>
      </c>
      <c r="B49" s="82" t="s">
        <v>7</v>
      </c>
      <c r="C49" s="31">
        <v>8</v>
      </c>
      <c r="D49" s="30"/>
      <c r="E49" s="30">
        <v>0</v>
      </c>
      <c r="F49" s="30">
        <v>0</v>
      </c>
      <c r="G49" s="30">
        <v>0</v>
      </c>
      <c r="H49" s="30">
        <v>40</v>
      </c>
      <c r="I49" s="30">
        <v>40</v>
      </c>
      <c r="J49" s="30">
        <v>0</v>
      </c>
      <c r="K49" s="30">
        <v>120</v>
      </c>
      <c r="L49" s="30">
        <v>120</v>
      </c>
      <c r="M49" s="30">
        <v>30</v>
      </c>
      <c r="N49" s="32">
        <f>15*11</f>
        <v>165</v>
      </c>
      <c r="O49" s="33">
        <f t="shared" si="2"/>
        <v>515</v>
      </c>
    </row>
    <row r="50" spans="1:15" ht="15" x14ac:dyDescent="0.25">
      <c r="A50" s="29" t="s">
        <v>48</v>
      </c>
      <c r="B50" s="82" t="s">
        <v>12</v>
      </c>
      <c r="C50" s="31">
        <v>8</v>
      </c>
      <c r="D50" s="30" t="s">
        <v>102</v>
      </c>
      <c r="E50" s="30">
        <v>30</v>
      </c>
      <c r="F50" s="30">
        <v>0</v>
      </c>
      <c r="G50" s="30">
        <v>40</v>
      </c>
      <c r="H50" s="30">
        <v>40</v>
      </c>
      <c r="I50" s="30">
        <v>0</v>
      </c>
      <c r="J50" s="30">
        <v>60</v>
      </c>
      <c r="K50" s="30">
        <v>60</v>
      </c>
      <c r="L50" s="30">
        <v>80</v>
      </c>
      <c r="M50" s="30">
        <v>30</v>
      </c>
      <c r="N50" s="32">
        <f>15*11</f>
        <v>165</v>
      </c>
      <c r="O50" s="33">
        <f t="shared" si="2"/>
        <v>505</v>
      </c>
    </row>
    <row r="51" spans="1:15" ht="15" x14ac:dyDescent="0.25">
      <c r="A51" s="29" t="s">
        <v>50</v>
      </c>
      <c r="B51" s="82" t="s">
        <v>7</v>
      </c>
      <c r="C51" s="31">
        <v>10</v>
      </c>
      <c r="D51" s="30"/>
      <c r="E51" s="30">
        <v>0</v>
      </c>
      <c r="F51" s="30">
        <v>0</v>
      </c>
      <c r="G51" s="30">
        <v>0</v>
      </c>
      <c r="H51" s="30">
        <v>40</v>
      </c>
      <c r="I51" s="30">
        <v>0</v>
      </c>
      <c r="J51" s="30">
        <v>0</v>
      </c>
      <c r="K51" s="30">
        <v>120</v>
      </c>
      <c r="L51" s="30">
        <v>60</v>
      </c>
      <c r="M51" s="30">
        <v>30</v>
      </c>
      <c r="N51" s="32">
        <f>15*15</f>
        <v>225</v>
      </c>
      <c r="O51" s="33">
        <f t="shared" si="2"/>
        <v>475</v>
      </c>
    </row>
    <row r="52" spans="1:15" ht="15" x14ac:dyDescent="0.25">
      <c r="A52" s="29" t="s">
        <v>55</v>
      </c>
      <c r="B52" s="82" t="s">
        <v>17</v>
      </c>
      <c r="C52" s="31">
        <v>8</v>
      </c>
      <c r="D52" s="30" t="s">
        <v>107</v>
      </c>
      <c r="E52" s="30">
        <v>0</v>
      </c>
      <c r="F52" s="30">
        <v>0</v>
      </c>
      <c r="G52" s="30">
        <v>40</v>
      </c>
      <c r="H52" s="30">
        <v>0</v>
      </c>
      <c r="I52" s="30">
        <v>40</v>
      </c>
      <c r="J52" s="30">
        <v>60</v>
      </c>
      <c r="K52" s="30">
        <v>120</v>
      </c>
      <c r="L52" s="30">
        <v>0</v>
      </c>
      <c r="M52" s="30">
        <v>30</v>
      </c>
      <c r="N52" s="32">
        <f>15*11</f>
        <v>165</v>
      </c>
      <c r="O52" s="33">
        <f t="shared" si="2"/>
        <v>455</v>
      </c>
    </row>
    <row r="53" spans="1:15" ht="15" x14ac:dyDescent="0.25">
      <c r="A53" s="29" t="s">
        <v>57</v>
      </c>
      <c r="B53" s="82">
        <v>178</v>
      </c>
      <c r="C53" s="31">
        <v>8</v>
      </c>
      <c r="D53" s="30"/>
      <c r="E53" s="30">
        <v>0</v>
      </c>
      <c r="F53" s="30">
        <v>0</v>
      </c>
      <c r="G53" s="30">
        <v>40</v>
      </c>
      <c r="H53" s="30">
        <v>0</v>
      </c>
      <c r="I53" s="30">
        <v>40</v>
      </c>
      <c r="J53" s="30">
        <v>60</v>
      </c>
      <c r="K53" s="30">
        <v>20</v>
      </c>
      <c r="L53" s="30">
        <v>80</v>
      </c>
      <c r="M53" s="30">
        <v>30</v>
      </c>
      <c r="N53" s="32">
        <f>15*11</f>
        <v>165</v>
      </c>
      <c r="O53" s="33">
        <f t="shared" si="2"/>
        <v>435</v>
      </c>
    </row>
    <row r="54" spans="1:15" ht="15" x14ac:dyDescent="0.25">
      <c r="A54" s="29" t="s">
        <v>59</v>
      </c>
      <c r="B54" s="82" t="s">
        <v>11</v>
      </c>
      <c r="C54" s="31">
        <v>9</v>
      </c>
      <c r="D54" s="30" t="s">
        <v>109</v>
      </c>
      <c r="E54" s="30">
        <v>30</v>
      </c>
      <c r="F54" s="30">
        <v>0</v>
      </c>
      <c r="G54" s="30">
        <v>40</v>
      </c>
      <c r="H54" s="30">
        <v>40</v>
      </c>
      <c r="I54" s="30">
        <v>40</v>
      </c>
      <c r="J54" s="30">
        <v>60</v>
      </c>
      <c r="K54" s="30">
        <v>0</v>
      </c>
      <c r="L54" s="30">
        <v>0</v>
      </c>
      <c r="M54" s="30">
        <v>30</v>
      </c>
      <c r="N54" s="32">
        <f>15*11</f>
        <v>165</v>
      </c>
      <c r="O54" s="33">
        <f t="shared" si="2"/>
        <v>405</v>
      </c>
    </row>
    <row r="55" spans="1:15" ht="15" x14ac:dyDescent="0.25">
      <c r="A55" s="29" t="s">
        <v>61</v>
      </c>
      <c r="B55" s="82" t="s">
        <v>13</v>
      </c>
      <c r="C55" s="31">
        <v>10</v>
      </c>
      <c r="D55" s="30" t="s">
        <v>111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60</v>
      </c>
      <c r="K55" s="30">
        <v>40</v>
      </c>
      <c r="L55" s="30">
        <v>80</v>
      </c>
      <c r="M55" s="30">
        <v>0</v>
      </c>
      <c r="N55" s="32">
        <f>15*13</f>
        <v>195</v>
      </c>
      <c r="O55" s="33">
        <f t="shared" si="2"/>
        <v>375</v>
      </c>
    </row>
    <row r="56" spans="1:15" ht="15" x14ac:dyDescent="0.25">
      <c r="A56" s="29" t="s">
        <v>63</v>
      </c>
      <c r="B56" s="82" t="s">
        <v>20</v>
      </c>
      <c r="C56" s="31">
        <v>9</v>
      </c>
      <c r="D56" s="30" t="s">
        <v>112</v>
      </c>
      <c r="E56" s="30">
        <v>0</v>
      </c>
      <c r="F56" s="30">
        <v>0</v>
      </c>
      <c r="G56" s="30">
        <v>0</v>
      </c>
      <c r="H56" s="30">
        <v>0</v>
      </c>
      <c r="I56" s="30">
        <v>40</v>
      </c>
      <c r="J56" s="30">
        <v>0</v>
      </c>
      <c r="K56" s="30">
        <v>120</v>
      </c>
      <c r="L56" s="30">
        <v>0</v>
      </c>
      <c r="M56" s="30">
        <v>30</v>
      </c>
      <c r="N56" s="32">
        <f>15*12</f>
        <v>180</v>
      </c>
      <c r="O56" s="33">
        <f t="shared" si="2"/>
        <v>370</v>
      </c>
    </row>
    <row r="57" spans="1:15" ht="15" x14ac:dyDescent="0.25">
      <c r="A57" s="29" t="s">
        <v>64</v>
      </c>
      <c r="B57" s="82" t="s">
        <v>7</v>
      </c>
      <c r="C57" s="31">
        <v>9</v>
      </c>
      <c r="D57" s="30"/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60</v>
      </c>
      <c r="L57" s="30">
        <v>80</v>
      </c>
      <c r="M57" s="30">
        <v>30</v>
      </c>
      <c r="N57" s="32">
        <f>15*13</f>
        <v>195</v>
      </c>
      <c r="O57" s="33">
        <f t="shared" si="2"/>
        <v>365</v>
      </c>
    </row>
    <row r="58" spans="1:15" ht="15" x14ac:dyDescent="0.25">
      <c r="A58" s="29" t="s">
        <v>67</v>
      </c>
      <c r="B58" s="82" t="s">
        <v>213</v>
      </c>
      <c r="C58" s="31">
        <v>8</v>
      </c>
      <c r="D58" s="30" t="s">
        <v>98</v>
      </c>
      <c r="E58" s="30">
        <v>0</v>
      </c>
      <c r="F58" s="30">
        <v>0</v>
      </c>
      <c r="G58" s="30">
        <v>40</v>
      </c>
      <c r="H58" s="30">
        <v>40</v>
      </c>
      <c r="I58" s="30">
        <v>0</v>
      </c>
      <c r="J58" s="30">
        <v>60</v>
      </c>
      <c r="K58" s="30">
        <v>0</v>
      </c>
      <c r="L58" s="30">
        <v>0</v>
      </c>
      <c r="M58" s="30">
        <v>30</v>
      </c>
      <c r="N58" s="32">
        <f>15*11</f>
        <v>165</v>
      </c>
      <c r="O58" s="33">
        <f t="shared" si="2"/>
        <v>335</v>
      </c>
    </row>
    <row r="59" spans="1:15" ht="15" x14ac:dyDescent="0.25">
      <c r="A59" s="29" t="s">
        <v>68</v>
      </c>
      <c r="B59" s="82" t="s">
        <v>213</v>
      </c>
      <c r="C59" s="31">
        <v>8</v>
      </c>
      <c r="D59" s="30" t="s">
        <v>113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60</v>
      </c>
      <c r="K59" s="30">
        <v>60</v>
      </c>
      <c r="L59" s="30">
        <v>0</v>
      </c>
      <c r="M59" s="30">
        <v>30</v>
      </c>
      <c r="N59" s="32">
        <f>15*12</f>
        <v>180</v>
      </c>
      <c r="O59" s="33">
        <f t="shared" si="2"/>
        <v>330</v>
      </c>
    </row>
    <row r="60" spans="1:15" ht="15" x14ac:dyDescent="0.25">
      <c r="A60" s="29" t="s">
        <v>69</v>
      </c>
      <c r="B60" s="82" t="s">
        <v>13</v>
      </c>
      <c r="C60" s="31">
        <v>8</v>
      </c>
      <c r="D60" s="30" t="s">
        <v>114</v>
      </c>
      <c r="E60" s="30">
        <v>30</v>
      </c>
      <c r="F60" s="30">
        <v>0</v>
      </c>
      <c r="G60" s="30">
        <v>40</v>
      </c>
      <c r="H60" s="30">
        <v>40</v>
      </c>
      <c r="I60" s="30">
        <v>40</v>
      </c>
      <c r="J60" s="30">
        <v>60</v>
      </c>
      <c r="K60" s="30">
        <v>20</v>
      </c>
      <c r="L60" s="30">
        <v>0</v>
      </c>
      <c r="M60" s="30">
        <v>30</v>
      </c>
      <c r="N60" s="32">
        <f>15*4</f>
        <v>60</v>
      </c>
      <c r="O60" s="33">
        <f t="shared" si="2"/>
        <v>320</v>
      </c>
    </row>
    <row r="61" spans="1:15" ht="15" x14ac:dyDescent="0.25">
      <c r="A61" s="29" t="s">
        <v>72</v>
      </c>
      <c r="B61" s="82" t="s">
        <v>7</v>
      </c>
      <c r="C61" s="31">
        <v>8</v>
      </c>
      <c r="D61" s="30"/>
      <c r="E61" s="30">
        <v>0</v>
      </c>
      <c r="F61" s="30">
        <v>40</v>
      </c>
      <c r="G61" s="30">
        <v>0</v>
      </c>
      <c r="H61" s="30">
        <v>40</v>
      </c>
      <c r="I61" s="30">
        <v>40</v>
      </c>
      <c r="J61" s="30">
        <v>0</v>
      </c>
      <c r="K61" s="30">
        <v>0</v>
      </c>
      <c r="L61" s="30">
        <v>0</v>
      </c>
      <c r="M61" s="30">
        <v>30</v>
      </c>
      <c r="N61" s="32">
        <f>15*10</f>
        <v>150</v>
      </c>
      <c r="O61" s="33">
        <f t="shared" si="2"/>
        <v>300</v>
      </c>
    </row>
    <row r="62" spans="1:15" ht="15" x14ac:dyDescent="0.25">
      <c r="A62" s="29" t="s">
        <v>73</v>
      </c>
      <c r="B62" s="82" t="s">
        <v>22</v>
      </c>
      <c r="C62" s="31">
        <v>8</v>
      </c>
      <c r="D62" s="30" t="s">
        <v>117</v>
      </c>
      <c r="E62" s="30">
        <v>30</v>
      </c>
      <c r="F62" s="30">
        <v>0</v>
      </c>
      <c r="G62" s="30">
        <v>0</v>
      </c>
      <c r="H62" s="30">
        <v>0</v>
      </c>
      <c r="I62" s="30">
        <v>40</v>
      </c>
      <c r="J62" s="30">
        <v>0</v>
      </c>
      <c r="K62" s="30">
        <v>60</v>
      </c>
      <c r="L62" s="30">
        <v>0</v>
      </c>
      <c r="M62" s="30">
        <v>30</v>
      </c>
      <c r="N62" s="32">
        <f>15*9</f>
        <v>135</v>
      </c>
      <c r="O62" s="33">
        <f t="shared" si="2"/>
        <v>295</v>
      </c>
    </row>
    <row r="63" spans="1:15" ht="15" x14ac:dyDescent="0.25">
      <c r="A63" s="29" t="s">
        <v>83</v>
      </c>
      <c r="B63" s="82" t="s">
        <v>13</v>
      </c>
      <c r="C63" s="31">
        <v>8</v>
      </c>
      <c r="D63" s="30" t="s">
        <v>124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60</v>
      </c>
      <c r="K63" s="30">
        <v>0</v>
      </c>
      <c r="L63" s="30">
        <v>0</v>
      </c>
      <c r="M63" s="30">
        <v>30</v>
      </c>
      <c r="N63" s="32">
        <f>15*7</f>
        <v>105</v>
      </c>
      <c r="O63" s="33">
        <f t="shared" si="2"/>
        <v>195</v>
      </c>
    </row>
    <row r="64" spans="1:15" thickBot="1" x14ac:dyDescent="0.3">
      <c r="A64" s="34" t="s">
        <v>94</v>
      </c>
      <c r="B64" s="83">
        <v>178</v>
      </c>
      <c r="C64" s="36">
        <v>8</v>
      </c>
      <c r="D64" s="35"/>
      <c r="E64" s="35">
        <v>30</v>
      </c>
      <c r="F64" s="35">
        <v>0</v>
      </c>
      <c r="G64" s="35">
        <v>40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7" t="s">
        <v>130</v>
      </c>
      <c r="O64" s="38">
        <f t="shared" si="2"/>
        <v>70</v>
      </c>
    </row>
  </sheetData>
  <sortState ref="A37:O62">
    <sortCondition descending="1" ref="O37:O62"/>
  </sortState>
  <mergeCells count="2">
    <mergeCell ref="A1:O1"/>
    <mergeCell ref="A37:O37"/>
  </mergeCells>
  <phoneticPr fontId="0" type="noConversion"/>
  <pageMargins left="0.7" right="0.7" top="0.75" bottom="0.75" header="0.3" footer="0.3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Командное первенство</vt:lpstr>
      <vt:lpstr>Личное первенство</vt:lpstr>
      <vt:lpstr>'Командное первенство'!Область_печати</vt:lpstr>
      <vt:lpstr>'Личное первенство'!Область_печати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Александр Анатолиевич Шамович</cp:lastModifiedBy>
  <cp:lastPrinted>2011-04-15T08:57:58Z</cp:lastPrinted>
  <dcterms:created xsi:type="dcterms:W3CDTF">2011-04-10T11:40:36Z</dcterms:created>
  <dcterms:modified xsi:type="dcterms:W3CDTF">2013-04-16T10:32:33Z</dcterms:modified>
</cp:coreProperties>
</file>